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marti\Documents\ops-automation\grafana-athena-playgrounds\raw-data-pending-playground-creation\lin\hella\24V\"/>
    </mc:Choice>
  </mc:AlternateContent>
  <xr:revisionPtr revIDLastSave="0" documentId="13_ncr:1_{EE5C39DD-96E8-4BB7-AB01-8029F031F479}" xr6:coauthVersionLast="47" xr6:coauthVersionMax="47" xr10:uidLastSave="{00000000-0000-0000-0000-000000000000}"/>
  <bookViews>
    <workbookView xWindow="-108" yWindow="-108" windowWidth="23256" windowHeight="12576" tabRatio="753" activeTab="1" xr2:uid="{00000000-000D-0000-FFFF-FFFF00000000}"/>
  </bookViews>
  <sheets>
    <sheet name="Frames" sheetId="5" r:id="rId1"/>
    <sheet name="Signal values" sheetId="8" r:id="rId2"/>
  </sheets>
  <calcPr calcId="191029"/>
</workbook>
</file>

<file path=xl/calcChain.xml><?xml version="1.0" encoding="utf-8"?>
<calcChain xmlns="http://schemas.openxmlformats.org/spreadsheetml/2006/main">
  <c r="K89" i="8" l="1"/>
  <c r="J85" i="8"/>
  <c r="K85" i="8"/>
  <c r="L85" i="8"/>
  <c r="J86" i="8"/>
  <c r="K86" i="8"/>
  <c r="L86" i="8"/>
  <c r="J87" i="8"/>
  <c r="K87" i="8"/>
  <c r="L87" i="8"/>
  <c r="J88" i="8"/>
  <c r="K88" i="8"/>
  <c r="L88" i="8"/>
  <c r="K84" i="8"/>
  <c r="L84" i="8"/>
  <c r="J84" i="8"/>
  <c r="H78" i="8"/>
  <c r="H77" i="8"/>
  <c r="G79" i="8"/>
  <c r="G80" i="8" s="1"/>
  <c r="G78" i="8"/>
  <c r="E90" i="8"/>
  <c r="E89" i="8"/>
  <c r="E88" i="8"/>
  <c r="E87" i="8"/>
  <c r="E86" i="8"/>
  <c r="E85" i="8"/>
  <c r="E84" i="8"/>
  <c r="E83" i="8"/>
  <c r="E80" i="8"/>
  <c r="E82" i="8"/>
  <c r="E81" i="8"/>
  <c r="E79" i="8"/>
  <c r="E78" i="8"/>
  <c r="E77" i="8"/>
  <c r="B77" i="8"/>
  <c r="Z14" i="5"/>
  <c r="Z15" i="5"/>
  <c r="Z16" i="5" s="1"/>
  <c r="Z17" i="5" s="1"/>
  <c r="Z18" i="5" s="1"/>
  <c r="Z19" i="5" s="1"/>
  <c r="Z20" i="5" s="1"/>
  <c r="Z21" i="5" s="1"/>
  <c r="Z22" i="5" s="1"/>
  <c r="Z23" i="5" s="1"/>
  <c r="Z24" i="5" s="1"/>
  <c r="Z25" i="5" s="1"/>
  <c r="Z26" i="5" s="1"/>
  <c r="Z27" i="5" s="1"/>
  <c r="Z28" i="5" s="1"/>
  <c r="Z29" i="5" s="1"/>
  <c r="Z30" i="5" s="1"/>
  <c r="Z31" i="5" s="1"/>
  <c r="Z32" i="5" s="1"/>
  <c r="Z33" i="5" s="1"/>
  <c r="Z34" i="5" s="1"/>
  <c r="Z35" i="5" s="1"/>
  <c r="Z36" i="5" s="1"/>
  <c r="Z37" i="5" s="1"/>
  <c r="Z38" i="5" s="1"/>
  <c r="Z39" i="5" s="1"/>
  <c r="Z40" i="5" s="1"/>
  <c r="Z41" i="5" s="1"/>
  <c r="Z42" i="5" s="1"/>
  <c r="Z43" i="5" s="1"/>
  <c r="Z44" i="5" s="1"/>
  <c r="Z45" i="5" s="1"/>
  <c r="Z46" i="5" s="1"/>
  <c r="Z47" i="5" s="1"/>
  <c r="Z48" i="5" s="1"/>
  <c r="Z49" i="5" s="1"/>
  <c r="Z50" i="5" s="1"/>
  <c r="Z51" i="5" s="1"/>
  <c r="Z52" i="5" s="1"/>
  <c r="Z53" i="5" s="1"/>
  <c r="Z54" i="5" s="1"/>
  <c r="Z55" i="5" s="1"/>
  <c r="Z56" i="5" s="1"/>
  <c r="Z57" i="5" s="1"/>
  <c r="Z58" i="5" s="1"/>
  <c r="Z59" i="5" s="1"/>
  <c r="Z60" i="5" s="1"/>
  <c r="Z61" i="5" s="1"/>
  <c r="Z62" i="5" s="1"/>
  <c r="Z63" i="5" s="1"/>
  <c r="Z64" i="5" s="1"/>
  <c r="Z65" i="5" s="1"/>
  <c r="Z66" i="5" s="1"/>
  <c r="Z67" i="5" s="1"/>
  <c r="Z68" i="5" s="1"/>
  <c r="Z69" i="5" s="1"/>
  <c r="Z70" i="5" s="1"/>
  <c r="Z71" i="5" s="1"/>
  <c r="Z72" i="5" s="1"/>
  <c r="Z73" i="5" s="1"/>
  <c r="Z74" i="5" s="1"/>
  <c r="Z75" i="5" s="1"/>
  <c r="Z76" i="5" s="1"/>
  <c r="W14" i="5"/>
  <c r="W15" i="5" s="1"/>
  <c r="W16" i="5" s="1"/>
  <c r="W17" i="5" s="1"/>
  <c r="W18" i="5" s="1"/>
  <c r="W19" i="5" s="1"/>
  <c r="W20" i="5" s="1"/>
  <c r="W21" i="5" s="1"/>
  <c r="W22" i="5" s="1"/>
  <c r="W23" i="5" s="1"/>
  <c r="W24" i="5" s="1"/>
  <c r="W25" i="5" s="1"/>
  <c r="W26" i="5" s="1"/>
  <c r="W27" i="5" s="1"/>
  <c r="W28" i="5" s="1"/>
  <c r="W29" i="5" s="1"/>
  <c r="W30" i="5" s="1"/>
  <c r="W31" i="5" s="1"/>
  <c r="W32" i="5" s="1"/>
  <c r="W33" i="5" s="1"/>
  <c r="W34" i="5" s="1"/>
  <c r="W35" i="5" s="1"/>
  <c r="W36" i="5" s="1"/>
  <c r="W37" i="5" s="1"/>
  <c r="W38" i="5" s="1"/>
  <c r="W39" i="5" s="1"/>
  <c r="W40" i="5" s="1"/>
  <c r="W41" i="5" s="1"/>
  <c r="W42" i="5" s="1"/>
  <c r="W43" i="5" s="1"/>
  <c r="W44" i="5" s="1"/>
  <c r="W45" i="5" s="1"/>
  <c r="W46" i="5" s="1"/>
  <c r="W47" i="5" s="1"/>
  <c r="W48" i="5" s="1"/>
  <c r="W49" i="5" s="1"/>
  <c r="W50" i="5" s="1"/>
  <c r="W51" i="5" s="1"/>
  <c r="W52" i="5" s="1"/>
  <c r="W53" i="5" s="1"/>
  <c r="W54" i="5" s="1"/>
  <c r="W55" i="5" s="1"/>
  <c r="W56" i="5" s="1"/>
  <c r="W57" i="5" s="1"/>
  <c r="W58" i="5" s="1"/>
  <c r="W59" i="5" s="1"/>
  <c r="W60" i="5" s="1"/>
  <c r="W61" i="5" s="1"/>
  <c r="W62" i="5" s="1"/>
  <c r="W63" i="5" s="1"/>
  <c r="W64" i="5" s="1"/>
  <c r="W65" i="5" s="1"/>
  <c r="W66" i="5" s="1"/>
  <c r="W67" i="5" s="1"/>
  <c r="W68" i="5" s="1"/>
  <c r="W69" i="5" s="1"/>
  <c r="W70" i="5" s="1"/>
  <c r="W71" i="5" s="1"/>
  <c r="W72" i="5" s="1"/>
  <c r="W73" i="5" s="1"/>
  <c r="W74" i="5" s="1"/>
  <c r="W75" i="5" s="1"/>
  <c r="W76" i="5" s="1"/>
  <c r="T14" i="5"/>
  <c r="T15" i="5"/>
  <c r="T16" i="5" s="1"/>
  <c r="T17" i="5" s="1"/>
  <c r="T18" i="5" s="1"/>
  <c r="T19" i="5"/>
  <c r="T20" i="5" s="1"/>
  <c r="T21" i="5" s="1"/>
  <c r="T22" i="5" s="1"/>
  <c r="T23" i="5" s="1"/>
  <c r="T24" i="5" s="1"/>
  <c r="T25" i="5" s="1"/>
  <c r="T26" i="5" s="1"/>
  <c r="T27" i="5" s="1"/>
  <c r="T28" i="5" s="1"/>
  <c r="T29" i="5" s="1"/>
  <c r="T30" i="5" s="1"/>
  <c r="T31" i="5" s="1"/>
  <c r="T32" i="5" s="1"/>
  <c r="T33" i="5" s="1"/>
  <c r="T34" i="5" s="1"/>
  <c r="T35" i="5" s="1"/>
  <c r="T36" i="5" s="1"/>
  <c r="T37" i="5" s="1"/>
  <c r="T38" i="5" s="1"/>
  <c r="T39" i="5" s="1"/>
  <c r="T40" i="5" s="1"/>
  <c r="T41" i="5" s="1"/>
  <c r="T42" i="5" s="1"/>
  <c r="T43" i="5" s="1"/>
  <c r="T44" i="5" s="1"/>
  <c r="T45" i="5" s="1"/>
  <c r="T46" i="5" s="1"/>
  <c r="T47" i="5" s="1"/>
  <c r="T48" i="5" s="1"/>
  <c r="T49" i="5" s="1"/>
  <c r="T50" i="5" s="1"/>
  <c r="T51" i="5" s="1"/>
  <c r="T52" i="5" s="1"/>
  <c r="T53" i="5" s="1"/>
  <c r="T54" i="5" s="1"/>
  <c r="T55" i="5" s="1"/>
  <c r="T56" i="5" s="1"/>
  <c r="T57" i="5" s="1"/>
  <c r="T58" i="5" s="1"/>
  <c r="T59" i="5" s="1"/>
  <c r="T60" i="5" s="1"/>
  <c r="T61" i="5" s="1"/>
  <c r="T62" i="5" s="1"/>
  <c r="T63" i="5" s="1"/>
  <c r="T64" i="5" s="1"/>
  <c r="T65" i="5" s="1"/>
  <c r="T66" i="5" s="1"/>
  <c r="T67" i="5" s="1"/>
  <c r="T68" i="5" s="1"/>
  <c r="T69" i="5" s="1"/>
  <c r="T70" i="5" s="1"/>
  <c r="T71" i="5" s="1"/>
  <c r="T72" i="5" s="1"/>
  <c r="T73" i="5" s="1"/>
  <c r="T74" i="5" s="1"/>
  <c r="T75" i="5" s="1"/>
  <c r="T76" i="5" s="1"/>
  <c r="Q14" i="5"/>
  <c r="Q15" i="5"/>
  <c r="Q16" i="5"/>
  <c r="Q17" i="5" s="1"/>
  <c r="Q18" i="5" s="1"/>
  <c r="Q19" i="5" s="1"/>
  <c r="Q20" i="5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N14" i="5"/>
  <c r="N15" i="5"/>
  <c r="N16" i="5"/>
  <c r="N17" i="5" s="1"/>
  <c r="N18" i="5" s="1"/>
  <c r="N19" i="5" s="1"/>
  <c r="N20" i="5" s="1"/>
  <c r="N21" i="5" s="1"/>
  <c r="N22" i="5" s="1"/>
  <c r="N23" i="5" s="1"/>
  <c r="N24" i="5" s="1"/>
  <c r="N25" i="5" s="1"/>
  <c r="N26" i="5" s="1"/>
  <c r="N27" i="5" s="1"/>
  <c r="N28" i="5" s="1"/>
  <c r="N29" i="5" s="1"/>
  <c r="K14" i="5"/>
  <c r="K15" i="5"/>
  <c r="K16" i="5" s="1"/>
  <c r="K17" i="5" s="1"/>
  <c r="K18" i="5" s="1"/>
  <c r="K19" i="5" s="1"/>
  <c r="K20" i="5" s="1"/>
  <c r="K21" i="5" s="1"/>
  <c r="K22" i="5" s="1"/>
  <c r="K23" i="5" s="1"/>
  <c r="K24" i="5" s="1"/>
  <c r="K25" i="5" s="1"/>
  <c r="K26" i="5" s="1"/>
  <c r="K27" i="5" s="1"/>
  <c r="K28" i="5" s="1"/>
  <c r="K29" i="5" s="1"/>
  <c r="K30" i="5" s="1"/>
  <c r="K31" i="5" s="1"/>
  <c r="K32" i="5" s="1"/>
  <c r="K33" i="5" s="1"/>
  <c r="K34" i="5" s="1"/>
  <c r="K35" i="5" s="1"/>
  <c r="K36" i="5" s="1"/>
  <c r="K37" i="5" s="1"/>
  <c r="K38" i="5" s="1"/>
  <c r="K39" i="5" s="1"/>
  <c r="K40" i="5" s="1"/>
  <c r="K41" i="5" s="1"/>
  <c r="K42" i="5" s="1"/>
  <c r="K43" i="5" s="1"/>
  <c r="K44" i="5" s="1"/>
  <c r="K45" i="5" s="1"/>
  <c r="K46" i="5" s="1"/>
  <c r="K47" i="5" s="1"/>
  <c r="K48" i="5" s="1"/>
  <c r="K49" i="5" s="1"/>
  <c r="K50" i="5" s="1"/>
  <c r="K51" i="5" s="1"/>
  <c r="K52" i="5" s="1"/>
  <c r="K53" i="5" s="1"/>
  <c r="K54" i="5" s="1"/>
  <c r="K55" i="5" s="1"/>
  <c r="K56" i="5" s="1"/>
  <c r="K57" i="5" s="1"/>
  <c r="K58" i="5" s="1"/>
  <c r="K59" i="5" s="1"/>
  <c r="K60" i="5" s="1"/>
  <c r="K61" i="5" s="1"/>
  <c r="K62" i="5" s="1"/>
  <c r="K63" i="5" s="1"/>
  <c r="K64" i="5" s="1"/>
  <c r="K65" i="5" s="1"/>
  <c r="K66" i="5" s="1"/>
  <c r="K67" i="5" s="1"/>
  <c r="K68" i="5" s="1"/>
  <c r="K69" i="5" s="1"/>
  <c r="K70" i="5" s="1"/>
  <c r="K71" i="5" s="1"/>
  <c r="K72" i="5" s="1"/>
  <c r="K73" i="5" s="1"/>
  <c r="K74" i="5" s="1"/>
  <c r="K75" i="5" s="1"/>
  <c r="K76" i="5" s="1"/>
  <c r="D14" i="5"/>
  <c r="D15" i="5" s="1"/>
  <c r="D16" i="5"/>
  <c r="D17" i="5" s="1"/>
  <c r="D18" i="5" s="1"/>
  <c r="D19" i="5" s="1"/>
  <c r="D20" i="5" s="1"/>
  <c r="D21" i="5" s="1"/>
  <c r="D22" i="5" s="1"/>
  <c r="D23" i="5" s="1"/>
  <c r="D24" i="5" s="1"/>
  <c r="D25" i="5" s="1"/>
  <c r="D26" i="5" s="1"/>
  <c r="D27" i="5" s="1"/>
  <c r="D28" i="5" s="1"/>
  <c r="D29" i="5" s="1"/>
  <c r="D30" i="5" s="1"/>
  <c r="D31" i="5" s="1"/>
  <c r="D32" i="5" s="1"/>
  <c r="D33" i="5" s="1"/>
  <c r="D34" i="5" s="1"/>
  <c r="D35" i="5" s="1"/>
  <c r="D36" i="5" s="1"/>
  <c r="D37" i="5" s="1"/>
  <c r="D38" i="5" s="1"/>
  <c r="D39" i="5" s="1"/>
  <c r="D40" i="5" s="1"/>
  <c r="D41" i="5" s="1"/>
  <c r="D42" i="5" s="1"/>
  <c r="D43" i="5" s="1"/>
  <c r="D44" i="5" s="1"/>
  <c r="D45" i="5" s="1"/>
  <c r="D46" i="5" s="1"/>
  <c r="D47" i="5" s="1"/>
  <c r="D48" i="5" s="1"/>
  <c r="D49" i="5" s="1"/>
  <c r="D50" i="5" s="1"/>
  <c r="D51" i="5" s="1"/>
  <c r="D52" i="5" s="1"/>
  <c r="D53" i="5" s="1"/>
  <c r="D54" i="5" s="1"/>
  <c r="D55" i="5" s="1"/>
  <c r="D56" i="5" s="1"/>
  <c r="D57" i="5" s="1"/>
  <c r="D58" i="5" s="1"/>
  <c r="D59" i="5" s="1"/>
  <c r="D60" i="5" s="1"/>
  <c r="D61" i="5" s="1"/>
  <c r="D62" i="5" s="1"/>
  <c r="D63" i="5" s="1"/>
  <c r="D64" i="5" s="1"/>
  <c r="D65" i="5" s="1"/>
  <c r="D66" i="5" s="1"/>
  <c r="D67" i="5" s="1"/>
  <c r="D68" i="5" s="1"/>
  <c r="D69" i="5" s="1"/>
  <c r="D70" i="5" s="1"/>
  <c r="D71" i="5" s="1"/>
  <c r="D72" i="5" s="1"/>
  <c r="D73" i="5" s="1"/>
  <c r="D74" i="5" s="1"/>
  <c r="D75" i="5" s="1"/>
  <c r="D76" i="5" s="1"/>
  <c r="AI14" i="5"/>
  <c r="AI15" i="5"/>
  <c r="AI16" i="5" s="1"/>
  <c r="AI17" i="5" s="1"/>
  <c r="AI18" i="5" s="1"/>
  <c r="AI19" i="5" s="1"/>
  <c r="AI20" i="5" s="1"/>
  <c r="AI21" i="5" s="1"/>
  <c r="AI22" i="5" s="1"/>
  <c r="AI23" i="5" s="1"/>
  <c r="AI24" i="5" s="1"/>
  <c r="AI25" i="5" s="1"/>
  <c r="AI26" i="5" s="1"/>
  <c r="AI27" i="5" s="1"/>
  <c r="AI28" i="5" s="1"/>
  <c r="AI29" i="5" s="1"/>
  <c r="AI30" i="5" s="1"/>
  <c r="AI31" i="5" s="1"/>
  <c r="AI32" i="5" s="1"/>
  <c r="AI33" i="5" s="1"/>
  <c r="AI34" i="5" s="1"/>
  <c r="AI35" i="5" s="1"/>
  <c r="AI36" i="5" s="1"/>
  <c r="AI37" i="5" s="1"/>
  <c r="AI38" i="5" s="1"/>
  <c r="AI39" i="5" s="1"/>
  <c r="AI40" i="5" s="1"/>
  <c r="AI41" i="5" s="1"/>
  <c r="AI42" i="5" s="1"/>
  <c r="AI43" i="5" s="1"/>
  <c r="AI44" i="5" s="1"/>
  <c r="AI45" i="5" s="1"/>
  <c r="AI46" i="5" s="1"/>
  <c r="AI47" i="5" s="1"/>
  <c r="AI48" i="5" s="1"/>
  <c r="AI49" i="5" s="1"/>
  <c r="AI50" i="5" s="1"/>
  <c r="AI51" i="5" s="1"/>
  <c r="AI52" i="5" s="1"/>
  <c r="AI53" i="5" s="1"/>
  <c r="AI54" i="5" s="1"/>
  <c r="AI55" i="5" s="1"/>
  <c r="AI56" i="5" s="1"/>
  <c r="AI57" i="5" s="1"/>
  <c r="AI58" i="5" s="1"/>
  <c r="AI59" i="5" s="1"/>
  <c r="AI60" i="5" s="1"/>
  <c r="AI61" i="5" s="1"/>
  <c r="AI62" i="5" s="1"/>
  <c r="AI63" i="5" s="1"/>
  <c r="AI64" i="5" s="1"/>
  <c r="AI65" i="5" s="1"/>
  <c r="AI66" i="5" s="1"/>
  <c r="AI67" i="5" s="1"/>
  <c r="AI68" i="5" s="1"/>
  <c r="AI69" i="5" s="1"/>
  <c r="AI70" i="5" s="1"/>
  <c r="AI71" i="5" s="1"/>
  <c r="AI72" i="5" s="1"/>
  <c r="AI73" i="5" s="1"/>
  <c r="AI74" i="5" s="1"/>
  <c r="AI75" i="5" s="1"/>
  <c r="AI76" i="5" s="1"/>
  <c r="AF14" i="5"/>
  <c r="AF15" i="5" s="1"/>
  <c r="AF16" i="5" s="1"/>
  <c r="AF17" i="5" s="1"/>
  <c r="AF18" i="5" s="1"/>
  <c r="AF19" i="5" s="1"/>
  <c r="AF20" i="5" s="1"/>
  <c r="AF21" i="5" s="1"/>
  <c r="AF22" i="5" s="1"/>
  <c r="AF23" i="5" s="1"/>
  <c r="AF24" i="5" s="1"/>
  <c r="AF25" i="5" s="1"/>
  <c r="AF26" i="5" s="1"/>
  <c r="AF27" i="5" s="1"/>
  <c r="AF28" i="5" s="1"/>
  <c r="AF29" i="5" s="1"/>
  <c r="AF30" i="5" s="1"/>
  <c r="AF31" i="5" s="1"/>
  <c r="AF32" i="5" s="1"/>
  <c r="AF33" i="5" s="1"/>
  <c r="AF34" i="5" s="1"/>
  <c r="AF35" i="5" s="1"/>
  <c r="AF36" i="5" s="1"/>
  <c r="AF37" i="5" s="1"/>
  <c r="AF38" i="5" s="1"/>
  <c r="AF39" i="5" s="1"/>
  <c r="AF40" i="5" s="1"/>
  <c r="AF41" i="5" s="1"/>
  <c r="AF42" i="5" s="1"/>
  <c r="AF43" i="5" s="1"/>
  <c r="AF44" i="5" s="1"/>
  <c r="AF45" i="5" s="1"/>
  <c r="AF46" i="5" s="1"/>
  <c r="AF47" i="5" s="1"/>
  <c r="AF48" i="5" s="1"/>
  <c r="AF49" i="5" s="1"/>
  <c r="AF50" i="5" s="1"/>
  <c r="AF51" i="5" s="1"/>
  <c r="AF52" i="5" s="1"/>
  <c r="AF53" i="5" s="1"/>
  <c r="AF54" i="5" s="1"/>
  <c r="AF55" i="5" s="1"/>
  <c r="AF56" i="5" s="1"/>
  <c r="AF57" i="5" s="1"/>
  <c r="AF58" i="5" s="1"/>
  <c r="AF59" i="5" s="1"/>
  <c r="AF60" i="5" s="1"/>
  <c r="AF61" i="5" s="1"/>
  <c r="AF62" i="5" s="1"/>
  <c r="AF63" i="5" s="1"/>
  <c r="AF64" i="5" s="1"/>
  <c r="AF65" i="5" s="1"/>
  <c r="AF66" i="5" s="1"/>
  <c r="AF67" i="5" s="1"/>
  <c r="AF68" i="5" s="1"/>
  <c r="AF69" i="5" s="1"/>
  <c r="AF70" i="5" s="1"/>
  <c r="AF71" i="5" s="1"/>
  <c r="AF72" i="5" s="1"/>
  <c r="AF73" i="5" s="1"/>
  <c r="AF74" i="5" s="1"/>
  <c r="AF75" i="5" s="1"/>
  <c r="AF76" i="5" s="1"/>
  <c r="AC14" i="5"/>
  <c r="H14" i="5"/>
  <c r="H15" i="5" s="1"/>
  <c r="H16" i="5" s="1"/>
  <c r="H17" i="5" s="1"/>
  <c r="H18" i="5" s="1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AC15" i="5"/>
  <c r="AC16" i="5" s="1"/>
  <c r="AC17" i="5" s="1"/>
  <c r="AC18" i="5" s="1"/>
  <c r="AC19" i="5" s="1"/>
  <c r="AC20" i="5" s="1"/>
  <c r="AC21" i="5" s="1"/>
  <c r="AC22" i="5" s="1"/>
  <c r="AC23" i="5" s="1"/>
  <c r="AC24" i="5" s="1"/>
  <c r="AC25" i="5" s="1"/>
  <c r="AC26" i="5" s="1"/>
  <c r="AC27" i="5" s="1"/>
  <c r="AC28" i="5" s="1"/>
  <c r="AC29" i="5" s="1"/>
  <c r="AC30" i="5" s="1"/>
  <c r="AC31" i="5" s="1"/>
  <c r="AC32" i="5" s="1"/>
  <c r="AC33" i="5" s="1"/>
  <c r="AC34" i="5" s="1"/>
  <c r="AC35" i="5" s="1"/>
  <c r="AC36" i="5" s="1"/>
  <c r="AC37" i="5" s="1"/>
  <c r="AC38" i="5" s="1"/>
  <c r="AC39" i="5" s="1"/>
  <c r="AC40" i="5" s="1"/>
  <c r="AC41" i="5" s="1"/>
  <c r="AC42" i="5" s="1"/>
  <c r="AC43" i="5" s="1"/>
  <c r="AC44" i="5" s="1"/>
  <c r="AC45" i="5" s="1"/>
  <c r="AC46" i="5" s="1"/>
  <c r="AC47" i="5" s="1"/>
  <c r="AC48" i="5" s="1"/>
  <c r="AC49" i="5" s="1"/>
  <c r="AC50" i="5" s="1"/>
  <c r="AC51" i="5" s="1"/>
  <c r="AC52" i="5" s="1"/>
  <c r="AC53" i="5" s="1"/>
  <c r="AC54" i="5" s="1"/>
  <c r="AC55" i="5" s="1"/>
  <c r="AC56" i="5" s="1"/>
  <c r="AC57" i="5" s="1"/>
  <c r="AC58" i="5" s="1"/>
  <c r="AC59" i="5" s="1"/>
  <c r="AC60" i="5" s="1"/>
  <c r="AC61" i="5" s="1"/>
  <c r="AC62" i="5" s="1"/>
  <c r="AC63" i="5" s="1"/>
  <c r="AC64" i="5" s="1"/>
  <c r="AC65" i="5" s="1"/>
  <c r="AC66" i="5" s="1"/>
  <c r="AC67" i="5" s="1"/>
  <c r="AC68" i="5" s="1"/>
  <c r="AC69" i="5" s="1"/>
  <c r="AC70" i="5" s="1"/>
  <c r="AC71" i="5" s="1"/>
  <c r="AC72" i="5" s="1"/>
  <c r="AC73" i="5" s="1"/>
  <c r="AC74" i="5" s="1"/>
  <c r="AC75" i="5" s="1"/>
  <c r="AC76" i="5" s="1"/>
  <c r="N30" i="5" l="1"/>
  <c r="N31" i="5" s="1"/>
  <c r="N32" i="5" s="1"/>
  <c r="N33" i="5" s="1"/>
  <c r="N34" i="5" s="1"/>
  <c r="N35" i="5" s="1"/>
  <c r="N36" i="5" s="1"/>
  <c r="N37" i="5" s="1"/>
  <c r="N38" i="5" s="1"/>
  <c r="N39" i="5" s="1"/>
  <c r="N40" i="5" s="1"/>
  <c r="N41" i="5" s="1"/>
  <c r="N42" i="5" s="1"/>
  <c r="N43" i="5" s="1"/>
  <c r="N44" i="5" s="1"/>
  <c r="Q38" i="5"/>
  <c r="Q39" i="5" s="1"/>
  <c r="Q40" i="5" s="1"/>
  <c r="Q41" i="5" s="1"/>
  <c r="Q42" i="5" s="1"/>
  <c r="Q43" i="5" s="1"/>
  <c r="Q44" i="5" s="1"/>
  <c r="G81" i="8"/>
  <c r="H80" i="8"/>
  <c r="H79" i="8"/>
  <c r="N45" i="5" l="1"/>
  <c r="Q45" i="5"/>
  <c r="H81" i="8"/>
  <c r="G82" i="8"/>
  <c r="H82" i="8" l="1"/>
  <c r="G83" i="8"/>
  <c r="Q46" i="5"/>
  <c r="N46" i="5"/>
  <c r="N47" i="5" s="1"/>
  <c r="N48" i="5" s="1"/>
  <c r="N49" i="5" s="1"/>
  <c r="N50" i="5" s="1"/>
  <c r="N51" i="5" s="1"/>
  <c r="N52" i="5" s="1"/>
  <c r="N53" i="5" s="1"/>
  <c r="N54" i="5" s="1"/>
  <c r="N55" i="5" s="1"/>
  <c r="N56" i="5" s="1"/>
  <c r="N57" i="5" s="1"/>
  <c r="N58" i="5" s="1"/>
  <c r="N59" i="5" s="1"/>
  <c r="N60" i="5" s="1"/>
  <c r="N61" i="5" l="1"/>
  <c r="H83" i="8"/>
  <c r="G84" i="8"/>
  <c r="Q47" i="5"/>
  <c r="G85" i="8" l="1"/>
  <c r="H84" i="8"/>
  <c r="N62" i="5"/>
  <c r="Q48" i="5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l="1"/>
  <c r="N63" i="5"/>
  <c r="N64" i="5" s="1"/>
  <c r="N65" i="5" s="1"/>
  <c r="N66" i="5" s="1"/>
  <c r="N67" i="5" s="1"/>
  <c r="N68" i="5" s="1"/>
  <c r="N69" i="5" s="1"/>
  <c r="N70" i="5" s="1"/>
  <c r="N71" i="5" s="1"/>
  <c r="N72" i="5" s="1"/>
  <c r="N73" i="5" s="1"/>
  <c r="N74" i="5" s="1"/>
  <c r="N75" i="5" s="1"/>
  <c r="N76" i="5" s="1"/>
  <c r="H85" i="8"/>
  <c r="G86" i="8"/>
  <c r="H86" i="8" l="1"/>
  <c r="G87" i="8"/>
  <c r="Q62" i="5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H87" i="8" l="1"/>
  <c r="G88" i="8"/>
  <c r="G89" i="8" l="1"/>
  <c r="H88" i="8"/>
  <c r="H89" i="8" l="1"/>
  <c r="G90" i="8"/>
  <c r="H90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cichol1</author>
    <author>bolzho1</author>
    <author>Teodora Pela</author>
  </authors>
  <commentList>
    <comment ref="AG1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Dummy</t>
        </r>
      </text>
    </comment>
    <comment ref="AJ1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Dummy</t>
        </r>
      </text>
    </comment>
    <comment ref="C12" authorId="0" shapeId="0" xr:uid="{00000000-0006-0000-0000-000003000000}">
      <text>
        <r>
          <rPr>
            <sz val="12"/>
            <color indexed="81"/>
            <rFont val="Tahoma"/>
            <family val="2"/>
          </rPr>
          <t>Default values for self configuration</t>
        </r>
      </text>
    </comment>
    <comment ref="AL12" authorId="0" shapeId="0" xr:uid="{00000000-0006-0000-0000-000004000000}">
      <text>
        <r>
          <rPr>
            <sz val="12"/>
            <color indexed="81"/>
            <rFont val="Tahoma"/>
            <family val="2"/>
          </rPr>
          <t>Default values for self configuration</t>
        </r>
      </text>
    </comment>
    <comment ref="E13" authorId="1" shapeId="0" xr:uid="{00000000-0006-0000-0000-000005000000}">
      <text>
        <r>
          <rPr>
            <sz val="14"/>
            <color indexed="81"/>
            <rFont val="Tahoma"/>
            <family val="2"/>
          </rPr>
          <t xml:space="preserve">unit: Ah
min: 0
max: 254
offset: 0
resolution: 1
LIN init: 0xFF
Error: 0 "unknown"
</t>
        </r>
      </text>
    </comment>
    <comment ref="I13" authorId="2" shapeId="0" xr:uid="{00000000-0006-0000-0000-000006000000}">
      <text>
        <r>
          <rPr>
            <sz val="14"/>
            <color indexed="81"/>
            <rFont val="Tahoma"/>
            <family val="2"/>
          </rPr>
          <t xml:space="preserve">unit: A
min: 0 Ibatt_lowerlimit
max: 65400 Ibatt_upperlimit
LIN init: 0xFFFF
Error: 0xFF79 - 0xFFFD "invalid"
         0xFFFE - BatteryCurrent_Error
Physical range:
1    min: 1 (-569,9)
      max: 4699 (-100,1)
      offset: -570
      resolution: 0,100
2    min: 4700 (-100)
      max: 12699 (-20,1)
      offset: -147
      resolution: 0,01
3    min: 12700 (-20)
      max: 52699 (19,999)
      offset: -32,7
      resolution: 0,001
4    min: 52700 (20)
      max: 60699 (99,99)
      offset: -507
      resolution: 0,01
5    min: 60700 (100)
      max: 65399 (569,9)
      offset: -5970
      resolution: 0,100
</t>
        </r>
      </text>
    </comment>
    <comment ref="L13" authorId="2" shapeId="0" xr:uid="{00000000-0006-0000-0000-000007000000}">
      <text>
        <r>
          <rPr>
            <sz val="14"/>
            <color indexed="81"/>
            <rFont val="Tahoma"/>
            <family val="2"/>
          </rPr>
          <t>unit: %
min: 0
max: 1500
offset: 0
resolution:0,1
LIN init: 0xFFFF
Error: 0x5DD - 0xFFFE "SOC_Error"
Physical range: 0% - 150%</t>
        </r>
      </text>
    </comment>
    <comment ref="O13" authorId="2" shapeId="0" xr:uid="{00000000-0006-0000-0000-000008000000}">
      <text>
        <r>
          <rPr>
            <sz val="14"/>
            <color indexed="81"/>
            <rFont val="Tahoma"/>
            <family val="2"/>
          </rPr>
          <t xml:space="preserve">unit: V
min: 0
max: 254
offset: 0
resolution: 0,1
LIN init: 0xFF
Error: -
Physical range: 0 - 12,70
</t>
        </r>
      </text>
    </comment>
    <comment ref="R13" authorId="2" shapeId="0" xr:uid="{00000000-0006-0000-0000-000009000000}">
      <text>
        <r>
          <rPr>
            <sz val="14"/>
            <color indexed="81"/>
            <rFont val="Tahoma"/>
            <family val="2"/>
          </rPr>
          <t>unit: %
min: 0
max: 200
offset: 0
resolution:0,5
LIN init: 0xFF
Error: 201 - 254 "invalid"
Physical range: 0% - 100%</t>
        </r>
      </text>
    </comment>
    <comment ref="U13" authorId="2" shapeId="0" xr:uid="{00000000-0006-0000-0000-00000A000000}">
      <text>
        <r>
          <rPr>
            <sz val="14"/>
            <color indexed="81"/>
            <rFont val="Tahoma"/>
            <family val="2"/>
          </rPr>
          <t xml:space="preserve">unit: mOhm
min: 0
max: 254
offset: 0
resolution: 0,1
LIN init: 0xFF
Error: -
Physical range: 25,4
</t>
        </r>
      </text>
    </comment>
    <comment ref="X13" authorId="2" shapeId="0" xr:uid="{00000000-0006-0000-0000-00000B000000}">
      <text>
        <r>
          <rPr>
            <sz val="14"/>
            <color indexed="81"/>
            <rFont val="Tahoma"/>
            <family val="2"/>
          </rPr>
          <t xml:space="preserve">unit: Ah
min: 0
max: 65534
offset: 0
resolution: 0,01
LIN init: 0xFFFF
Error: -
Physical range: 655,34
</t>
        </r>
      </text>
    </comment>
    <comment ref="AA13" authorId="2" shapeId="0" xr:uid="{00000000-0006-0000-0000-00000C000000}">
      <text>
        <r>
          <rPr>
            <sz val="14"/>
            <color indexed="81"/>
            <rFont val="Tahoma"/>
            <family val="2"/>
          </rPr>
          <t xml:space="preserve">unit: Ah
min: 0
max: 65534
offset: 0
resolution: 1
LIN init: 0xFFFF
Error: -
</t>
        </r>
      </text>
    </comment>
    <comment ref="AD13" authorId="2" shapeId="0" xr:uid="{00000000-0006-0000-0000-00000D000000}">
      <text>
        <r>
          <rPr>
            <sz val="14"/>
            <color indexed="81"/>
            <rFont val="Tahoma"/>
            <family val="2"/>
          </rPr>
          <t xml:space="preserve">0b1: "IBS WakeupByCurrent"
 /* not implemented */
LIN init: 0b0
</t>
        </r>
      </text>
    </comment>
    <comment ref="AD14" authorId="2" shapeId="0" xr:uid="{00000000-0006-0000-0000-00000E000000}">
      <text>
        <r>
          <rPr>
            <sz val="14"/>
            <color indexed="81"/>
            <rFont val="Tahoma"/>
            <family val="2"/>
          </rPr>
          <t xml:space="preserve">0b1: "IBS WakeupByChargeCurrent"
 /* not implemented */
LIN init: 0b0
</t>
        </r>
      </text>
    </comment>
    <comment ref="AD15" authorId="2" shapeId="0" xr:uid="{00000000-0006-0000-0000-00000F000000}">
      <text>
        <r>
          <rPr>
            <sz val="14"/>
            <color indexed="81"/>
            <rFont val="Tahoma"/>
            <family val="2"/>
          </rPr>
          <t xml:space="preserve">0b1: "IBS WakeupByCharge"
 /* not implemented */
LIN init: 0b0
</t>
        </r>
      </text>
    </comment>
    <comment ref="AD16" authorId="2" shapeId="0" xr:uid="{00000000-0006-0000-0000-000010000000}">
      <text>
        <r>
          <rPr>
            <sz val="14"/>
            <color indexed="81"/>
            <rFont val="Tahoma"/>
            <family val="2"/>
          </rPr>
          <t xml:space="preserve">0b1: "IBS WakeupBySleepmode"
 /* not implemented */
LIN init: 0b0
</t>
        </r>
      </text>
    </comment>
    <comment ref="AD17" authorId="2" shapeId="0" xr:uid="{00000000-0006-0000-0000-000011000000}">
      <text>
        <r>
          <rPr>
            <sz val="14"/>
            <color indexed="81"/>
            <rFont val="Tahoma"/>
            <family val="2"/>
          </rPr>
          <t xml:space="preserve">0b1: "IBS WakeupByBatteryVoltage"
 /* not implemented */
LIN init: 0b0
</t>
        </r>
      </text>
    </comment>
    <comment ref="AD18" authorId="2" shapeId="0" xr:uid="{00000000-0006-0000-0000-000012000000}">
      <text>
        <r>
          <rPr>
            <sz val="14"/>
            <color indexed="81"/>
            <rFont val="Tahoma"/>
            <family val="2"/>
          </rPr>
          <t xml:space="preserve">0b1: "IBS WakeupByEndOfDischarge"
 /* not implemented */
LIN init: 0b0
</t>
        </r>
      </text>
    </comment>
    <comment ref="E21" authorId="1" shapeId="0" xr:uid="{00000000-0006-0000-0000-000013000000}">
      <text>
        <r>
          <rPr>
            <sz val="14"/>
            <color indexed="81"/>
            <rFont val="Tahoma"/>
            <family val="2"/>
          </rPr>
          <t xml:space="preserve">unit: V
min: 0
max: 254
offset: 10,960
resolution: 0,005
LIN init: 0xFF
Error: -
Physical range: 10,960 - 12,230
</t>
        </r>
      </text>
    </comment>
    <comment ref="O21" authorId="2" shapeId="0" xr:uid="{00000000-0006-0000-0000-000014000000}">
      <text>
        <r>
          <rPr>
            <sz val="14"/>
            <color indexed="81"/>
            <rFont val="Tahoma"/>
            <family val="2"/>
          </rPr>
          <t xml:space="preserve">unit: V
min: 0
max: 254
offset: 0
resolution: 0,1
LIN init: 0xFF
Error: -
Physical range: 0 - 25,4
</t>
        </r>
      </text>
    </comment>
    <comment ref="R21" authorId="2" shapeId="0" xr:uid="{00000000-0006-0000-0000-000015000000}">
      <text>
        <r>
          <rPr>
            <sz val="14"/>
            <color indexed="81"/>
            <rFont val="Tahoma"/>
            <family val="2"/>
          </rPr>
          <t>unit: %
min: 0
max: 200
offset: 0
resolution:0,5
LIN init: 0xFF
Error: 201 - 254 "invalid"
Physical range: 0% - 100%</t>
        </r>
      </text>
    </comment>
    <comment ref="U21" authorId="2" shapeId="0" xr:uid="{00000000-0006-0000-0000-000016000000}">
      <text>
        <r>
          <rPr>
            <sz val="14"/>
            <color indexed="81"/>
            <rFont val="Tahoma"/>
            <family val="2"/>
          </rPr>
          <t xml:space="preserve">unit: SigStrength
min: 0
max: 254
offset: 0
resolution: 1
LIN init: 0xFF
Error: -
Physical range: 254
</t>
        </r>
      </text>
    </comment>
    <comment ref="E29" authorId="1" shapeId="0" xr:uid="{00000000-0006-0000-0000-000017000000}">
      <text>
        <r>
          <rPr>
            <sz val="14"/>
            <color indexed="81"/>
            <rFont val="Tahoma"/>
            <family val="2"/>
          </rPr>
          <t xml:space="preserve">unit: V
min: 0
max: 254
offset: 12,260
resolution: 0,005
LIN init: 0xFF
Error: -
Physical range: 12,260 - 13,530
</t>
        </r>
      </text>
    </comment>
    <comment ref="I29" authorId="2" shapeId="0" xr:uid="{00000000-0006-0000-0000-000018000000}">
      <text>
        <r>
          <rPr>
            <sz val="14"/>
            <color indexed="81"/>
            <rFont val="Tahoma"/>
            <family val="2"/>
          </rPr>
          <t xml:space="preserve">unit: V
min: 0
max: 32000
offset: 0
resolution: 0,001
LIN init: 0xFFFF
Error: 0x7D01 - 0xFFFD "invalid"
         0xFFFE - BatteryVoltage_Error
</t>
        </r>
      </text>
    </comment>
    <comment ref="L29" authorId="2" shapeId="0" xr:uid="{00000000-0006-0000-0000-000019000000}">
      <text>
        <r>
          <rPr>
            <sz val="14"/>
            <color indexed="81"/>
            <rFont val="Tahoma"/>
            <family val="2"/>
          </rPr>
          <t xml:space="preserve">unit: %
min: 0
max: 254
offset: 0
resolution: 1
LIN init: 0xFF
Error: -
</t>
        </r>
      </text>
    </comment>
    <comment ref="O29" authorId="2" shapeId="0" xr:uid="{00000000-0006-0000-0000-00001A000000}">
      <text>
        <r>
          <rPr>
            <sz val="14"/>
            <color indexed="81"/>
            <rFont val="Tahoma"/>
            <family val="2"/>
          </rPr>
          <t xml:space="preserve">unit: V
min: 0
max: 65534
offset: 0
resolution: 0,001
LIN init: 0xFFFF
Error: -
Physical range: 0-65,534
</t>
        </r>
      </text>
    </comment>
    <comment ref="R29" authorId="2" shapeId="0" xr:uid="{00000000-0006-0000-0000-00001B000000}">
      <text>
        <r>
          <rPr>
            <sz val="14"/>
            <color indexed="81"/>
            <rFont val="Tahoma"/>
            <family val="2"/>
          </rPr>
          <t>unit: %
min: 0
max: 200
offset: 0
resolution:0,5
LIN init: 0xFF
Error: 201 - 254 "invalid"
Physical range: 0% - 100%</t>
        </r>
      </text>
    </comment>
    <comment ref="U29" authorId="2" shapeId="0" xr:uid="{00000000-0006-0000-0000-00001C000000}">
      <text>
        <r>
          <rPr>
            <sz val="14"/>
            <color indexed="81"/>
            <rFont val="Tahoma"/>
            <family val="2"/>
          </rPr>
          <t xml:space="preserve">unit: mOhm
min: 0
max: 254
offset: 0
resolution: 0,1
LIN init: 0xFF
Error: -
Physical range: 25,4
</t>
        </r>
      </text>
    </comment>
    <comment ref="X29" authorId="2" shapeId="0" xr:uid="{00000000-0006-0000-0000-00001D000000}">
      <text>
        <r>
          <rPr>
            <sz val="14"/>
            <color indexed="81"/>
            <rFont val="Tahoma"/>
            <family val="2"/>
          </rPr>
          <t xml:space="preserve">unit: Ah
min: 0
max: 65534
offset: 0
resolution: 0,01
LIN init: 0xFFFF
Error: -
Physical range: 655,34
</t>
        </r>
      </text>
    </comment>
    <comment ref="AA29" authorId="2" shapeId="0" xr:uid="{00000000-0006-0000-0000-00001E000000}">
      <text>
        <r>
          <rPr>
            <sz val="14"/>
            <color indexed="81"/>
            <rFont val="Tahoma"/>
            <family val="2"/>
          </rPr>
          <t xml:space="preserve">unit: Ah
min: 0
max: 65534
offset: 0
resolution: 1
LIN init: 0xFFFF
Error: -
</t>
        </r>
      </text>
    </comment>
    <comment ref="AD29" authorId="1" shapeId="0" xr:uid="{00000000-0006-0000-0000-00001F000000}">
      <text>
        <r>
          <rPr>
            <sz val="14"/>
            <color indexed="81"/>
            <rFont val="Tahoma"/>
            <family val="2"/>
          </rPr>
          <t xml:space="preserve">unit: Ah
min: 0
max: 254
offset: 0
resolution: 1
LIN init: 0xFF
Error: 0 "unknown"
</t>
        </r>
      </text>
    </comment>
    <comment ref="E37" authorId="2" shapeId="0" xr:uid="{00000000-0006-0000-0000-000020000000}">
      <text>
        <r>
          <rPr>
            <sz val="14"/>
            <color indexed="81"/>
            <rFont val="Tahoma"/>
            <family val="2"/>
          </rPr>
          <t xml:space="preserve">unit: A
min: 0
max: 254
offset: 200
resolution: 5
LIN init: 0xFF
Error: -
Physical range: 200 - 1470
</t>
        </r>
      </text>
    </comment>
    <comment ref="L37" authorId="2" shapeId="0" xr:uid="{00000000-0006-0000-0000-000021000000}">
      <text>
        <r>
          <rPr>
            <sz val="14"/>
            <color indexed="81"/>
            <rFont val="Tahoma"/>
            <family val="2"/>
          </rPr>
          <t xml:space="preserve">unit: %
min: 0
max: 254
offset: 0
resolution: 1
LIN init: 0xFF
Error: -
</t>
        </r>
      </text>
    </comment>
    <comment ref="R37" authorId="2" shapeId="0" xr:uid="{00000000-0006-0000-0000-000022000000}">
      <text>
        <r>
          <rPr>
            <sz val="14"/>
            <color indexed="81"/>
            <rFont val="Tahoma"/>
            <family val="2"/>
          </rPr>
          <t xml:space="preserve">unit: %
min: 0
max: 254
offset: 1
resolution: 1
LIN init: 0xFF
Error: -
</t>
        </r>
      </text>
    </comment>
    <comment ref="U37" authorId="2" shapeId="0" xr:uid="{00000000-0006-0000-0000-000023000000}">
      <text>
        <r>
          <rPr>
            <sz val="14"/>
            <color indexed="81"/>
            <rFont val="Tahoma"/>
            <family val="2"/>
          </rPr>
          <t xml:space="preserve">unit: mOhm
min: 0
max: 254
offset: 0
resolution: 0,1
LIN init: 0xFF
Error: -
Physical range: 25,4
</t>
        </r>
      </text>
    </comment>
    <comment ref="AD37" authorId="1" shapeId="0" xr:uid="{00000000-0006-0000-0000-000024000000}">
      <text>
        <r>
          <rPr>
            <sz val="14"/>
            <color indexed="81"/>
            <rFont val="Tahoma"/>
            <family val="2"/>
          </rPr>
          <t xml:space="preserve">unit: V
min: 0
max: 254
offset: 10,960
resolution: 0,005
LIN init: 0xFF
Error: -
Physical range: 10,960 - 12,230
</t>
        </r>
      </text>
    </comment>
    <comment ref="E45" authorId="1" shapeId="0" xr:uid="{00000000-0006-0000-0000-000025000000}">
      <text>
        <r>
          <rPr>
            <sz val="14"/>
            <color indexed="81"/>
            <rFont val="Tahoma"/>
            <family val="2"/>
          </rPr>
          <t xml:space="preserve">unit: °C
min: 0
max: 160
offset: -40
resolution: 1
LIN init: 0xFF
Error: 161 - 254 "invalid"
Physical range: -40 - 120
</t>
        </r>
      </text>
    </comment>
    <comment ref="I45" authorId="2" shapeId="0" xr:uid="{00000000-0006-0000-0000-000026000000}">
      <text>
        <r>
          <rPr>
            <sz val="14"/>
            <color indexed="81"/>
            <rFont val="Tahoma"/>
            <family val="2"/>
          </rPr>
          <t xml:space="preserve">unit: V
min: 0
max: 32000
offset: 0
resolution: 0,001
LIN init: 0xFFFF
Error: 0x7D01 - 0xFFFD "invalid"
         0xFFFE - BatteryVoltage_Error
</t>
        </r>
      </text>
    </comment>
    <comment ref="L45" authorId="2" shapeId="0" xr:uid="{00000000-0006-0000-0000-000027000000}">
      <text>
        <r>
          <rPr>
            <sz val="14"/>
            <color indexed="81"/>
            <rFont val="Tahoma"/>
            <family val="2"/>
          </rPr>
          <t xml:space="preserve">unit: °C
min: 0
max: 254
offset: -40
resolution: 1
LIN init: 0xFF
Error: -
</t>
        </r>
      </text>
    </comment>
    <comment ref="O45" authorId="2" shapeId="0" xr:uid="{00000000-0006-0000-0000-000028000000}">
      <text>
        <r>
          <rPr>
            <sz val="14"/>
            <color indexed="81"/>
            <rFont val="Tahoma"/>
            <family val="2"/>
          </rPr>
          <t xml:space="preserve">unit: A
min: 0
max: 65534
offset: -1500
resolution: 0,02
LIN init: 0xFFFF
Error: -
Physical range: -1500 - -189,32
</t>
        </r>
      </text>
    </comment>
    <comment ref="R45" authorId="2" shapeId="0" xr:uid="{00000000-0006-0000-0000-000029000000}">
      <text>
        <r>
          <rPr>
            <sz val="14"/>
            <color indexed="81"/>
            <rFont val="Tahoma"/>
            <family val="2"/>
          </rPr>
          <t xml:space="preserve">0b1: "Battery sulfation detected"
LIN init: 0b0
</t>
        </r>
      </text>
    </comment>
    <comment ref="U45" authorId="2" shapeId="0" xr:uid="{00000000-0006-0000-0000-00002A000000}">
      <text>
        <r>
          <rPr>
            <sz val="14"/>
            <color indexed="81"/>
            <rFont val="Tahoma"/>
            <family val="2"/>
          </rPr>
          <t xml:space="preserve">unit: mOhm
min: 0
max: 254
offset: 0
resolution: 0,1
LIN init: 0xFF
Error: -
Physical range: 25,4
</t>
        </r>
      </text>
    </comment>
    <comment ref="X45" authorId="2" shapeId="0" xr:uid="{00000000-0006-0000-0000-00002B000000}">
      <text>
        <r>
          <rPr>
            <sz val="14"/>
            <color indexed="81"/>
            <rFont val="Tahoma"/>
            <family val="2"/>
          </rPr>
          <t xml:space="preserve">unit: A
min: 0
max: 250
offset: -0,5
resolution: 0,002
LIN init: 0xFF
Error: 253 - Smaller -0,5A
         254 - Greater 0,0A
</t>
        </r>
      </text>
    </comment>
    <comment ref="AA45" authorId="2" shapeId="0" xr:uid="{00000000-0006-0000-0000-00002C000000}">
      <text>
        <r>
          <rPr>
            <sz val="14"/>
            <color indexed="81"/>
            <rFont val="Tahoma"/>
            <family val="2"/>
          </rPr>
          <t>unit: days
min: 0
max: 65534
offset: 0
resolution: 1
LIN init: 0xFFFF
Error: -</t>
        </r>
      </text>
    </comment>
    <comment ref="AD45" authorId="1" shapeId="0" xr:uid="{00000000-0006-0000-0000-00002D000000}">
      <text>
        <r>
          <rPr>
            <sz val="14"/>
            <color indexed="81"/>
            <rFont val="Tahoma"/>
            <family val="2"/>
          </rPr>
          <t xml:space="preserve">unit: V
min: 0
max: 254
offset: 12,260
resolution: 0,005
LIN init: 0xFF
Error: -
Physical range: 12,260 - 13,530
</t>
        </r>
      </text>
    </comment>
    <comment ref="R46" authorId="2" shapeId="0" xr:uid="{00000000-0006-0000-0000-00002E000000}">
      <text>
        <r>
          <rPr>
            <sz val="14"/>
            <color indexed="81"/>
            <rFont val="Tahoma"/>
            <family val="2"/>
          </rPr>
          <t xml:space="preserve">0b1: "Battery Defect detected"
LIN init: 0b0
</t>
        </r>
      </text>
    </comment>
    <comment ref="R47" authorId="2" shapeId="0" xr:uid="{00000000-0006-0000-0000-00002F000000}">
      <text>
        <r>
          <rPr>
            <sz val="14"/>
            <color indexed="81"/>
            <rFont val="Tahoma"/>
            <family val="2"/>
          </rPr>
          <t>0b1: "MissingRecalICondition"
LIN init: 0b0</t>
        </r>
      </text>
    </comment>
    <comment ref="E53" authorId="1" shapeId="0" xr:uid="{00000000-0006-0000-0000-000030000000}">
      <text>
        <r>
          <rPr>
            <sz val="14"/>
            <color indexed="81"/>
            <rFont val="Tahoma"/>
            <family val="2"/>
          </rPr>
          <t xml:space="preserve">0b000: flooded
0b001: AGM
0b010: Improved flooded
0b011 - 0b110: reserved
LIN init: 0x7
</t>
        </r>
      </text>
    </comment>
    <comment ref="L53" authorId="2" shapeId="0" xr:uid="{00000000-0006-0000-0000-000031000000}">
      <text>
        <r>
          <rPr>
            <sz val="14"/>
            <color indexed="81"/>
            <rFont val="Tahoma"/>
            <family val="2"/>
          </rPr>
          <t xml:space="preserve">0b1: "SOC Recalibrated"
LIN init: 0b0
</t>
        </r>
      </text>
    </comment>
    <comment ref="U53" authorId="2" shapeId="0" xr:uid="{00000000-0006-0000-0000-000032000000}">
      <text>
        <r>
          <rPr>
            <sz val="14"/>
            <color indexed="81"/>
            <rFont val="Tahoma"/>
            <family val="2"/>
          </rPr>
          <t xml:space="preserve">unit: mOhm
min: 0
max: 254
offset: 0
resolution: 0,1
LIN init: 0xFF
Error: -
Physical range: 25,4
</t>
        </r>
      </text>
    </comment>
    <comment ref="X53" authorId="2" shapeId="0" xr:uid="{00000000-0006-0000-0000-000033000000}">
      <text>
        <r>
          <rPr>
            <sz val="14"/>
            <color indexed="81"/>
            <rFont val="Tahoma"/>
            <family val="2"/>
          </rPr>
          <t xml:space="preserve">unit: A
min: 0
max: 250
offset: -0,5
resolution: 0,02
LIN init: 0xFF
Error: 253 - Smaller -0,5A
         254 - Greater 0,0A
</t>
        </r>
      </text>
    </comment>
    <comment ref="AD53" authorId="2" shapeId="0" xr:uid="{00000000-0006-0000-0000-000034000000}">
      <text>
        <r>
          <rPr>
            <sz val="14"/>
            <color indexed="81"/>
            <rFont val="Tahoma"/>
            <family val="2"/>
          </rPr>
          <t xml:space="preserve">unit: A
min: 0
max: 254
offset: 200
resolution: 5
LIN init: 0xFF
Error: -
Physical range: 200 - 1470
</t>
        </r>
      </text>
    </comment>
    <comment ref="L54" authorId="2" shapeId="0" xr:uid="{00000000-0006-0000-0000-000035000000}">
      <text>
        <r>
          <rPr>
            <sz val="14"/>
            <color indexed="81"/>
            <rFont val="Tahoma"/>
            <family val="2"/>
          </rPr>
          <t xml:space="preserve">0b1: "End of Discharge reached"
LIN init: 0b0
</t>
        </r>
      </text>
    </comment>
    <comment ref="L55" authorId="2" shapeId="0" xr:uid="{00000000-0006-0000-0000-000036000000}">
      <text>
        <r>
          <rPr>
            <sz val="14"/>
            <color indexed="81"/>
            <rFont val="Tahoma"/>
            <family val="2"/>
          </rPr>
          <t xml:space="preserve">0b1: "Fullcharge reached"
LIN init: 0b0
</t>
        </r>
      </text>
    </comment>
    <comment ref="E56" authorId="1" shapeId="0" xr:uid="{00000000-0006-0000-0000-000037000000}">
      <text>
        <r>
          <rPr>
            <sz val="14"/>
            <color indexed="81"/>
            <rFont val="Tahoma"/>
            <family val="2"/>
          </rPr>
          <t xml:space="preserve">0b0: Battery not changed
0b1: Battery was changed
LIN init: 0b0
</t>
        </r>
      </text>
    </comment>
    <comment ref="L56" authorId="2" shapeId="0" xr:uid="{00000000-0006-0000-0000-000038000000}">
      <text>
        <r>
          <rPr>
            <sz val="14"/>
            <color indexed="81"/>
            <rFont val="Tahoma"/>
            <family val="2"/>
          </rPr>
          <t xml:space="preserve">0b1: "External Charger at battery terminals"
LIN init: 0b0
</t>
        </r>
      </text>
    </comment>
    <comment ref="L58" authorId="2" shapeId="0" xr:uid="{00000000-0006-0000-0000-000039000000}">
      <text>
        <r>
          <rPr>
            <sz val="14"/>
            <color indexed="81"/>
            <rFont val="Tahoma"/>
            <family val="2"/>
          </rPr>
          <t xml:space="preserve">0b1: "IBS requests battery parameters"
LIN init: 0b0
</t>
        </r>
      </text>
    </comment>
    <comment ref="L59" authorId="2" shapeId="0" xr:uid="{00000000-0006-0000-0000-00003A000000}">
      <text>
        <r>
          <rPr>
            <sz val="14"/>
            <color indexed="81"/>
            <rFont val="Tahoma"/>
            <family val="2"/>
          </rPr>
          <t xml:space="preserve">0b1: "Internal IBS error present"
LIN init: 0b0
</t>
        </r>
      </text>
    </comment>
    <comment ref="L60" authorId="2" shapeId="0" xr:uid="{00000000-0006-0000-0000-00003B000000}">
      <text>
        <r>
          <rPr>
            <sz val="14"/>
            <color indexed="81"/>
            <rFont val="Tahoma"/>
            <family val="2"/>
          </rPr>
          <t xml:space="preserve">0b1: "LIN response error"
LIN init: 0b0
</t>
        </r>
      </text>
    </comment>
    <comment ref="I61" authorId="2" shapeId="0" xr:uid="{00000000-0006-0000-0000-00003C000000}">
      <text>
        <r>
          <rPr>
            <sz val="14"/>
            <color indexed="81"/>
            <rFont val="Tahoma"/>
            <family val="2"/>
          </rPr>
          <t xml:space="preserve">unit: °C
min: 0
max: 510
offset: -40
resolution: 0,5
LIN init: 0x1FF
Error: -
Physical range: -40 - 215
</t>
        </r>
      </text>
    </comment>
    <comment ref="O61" authorId="2" shapeId="0" xr:uid="{00000000-0006-0000-0000-00003D000000}">
      <text>
        <r>
          <rPr>
            <sz val="14"/>
            <color indexed="81"/>
            <rFont val="Tahoma"/>
            <family val="2"/>
          </rPr>
          <t xml:space="preserve">0b1: "New Engine crank detected"
LIN init: 0b0
</t>
        </r>
      </text>
    </comment>
    <comment ref="X61" authorId="2" shapeId="0" xr:uid="{00000000-0006-0000-0000-00003E000000}">
      <text>
        <r>
          <rPr>
            <sz val="14"/>
            <color indexed="81"/>
            <rFont val="Tahoma"/>
            <family val="2"/>
          </rPr>
          <t xml:space="preserve">unit: V
min: 0
max: 65534
offset: 0
resolution: 0,001
LIN init: 0xFFFF
Error: -
Physical range: 65,534
</t>
        </r>
      </text>
    </comment>
    <comment ref="AA61" authorId="2" shapeId="0" xr:uid="{00000000-0006-0000-0000-00003F000000}">
      <text>
        <r>
          <rPr>
            <sz val="14"/>
            <color indexed="81"/>
            <rFont val="Tahoma"/>
            <family val="2"/>
          </rPr>
          <t xml:space="preserve">unit: -
min: 0
max: 14
offset: 0
resolution: 1
LIN init: 0xF
Error: -
</t>
        </r>
      </text>
    </comment>
    <comment ref="AD61" authorId="1" shapeId="0" xr:uid="{00000000-0006-0000-0000-000040000000}">
      <text>
        <r>
          <rPr>
            <sz val="14"/>
            <color indexed="81"/>
            <rFont val="Tahoma"/>
            <family val="2"/>
          </rPr>
          <t xml:space="preserve">unit: °C
min: 0
max: 160
offset: -40
resolution: 1
LIN init: 0xFF
Error: 161 - 254 "invalid"
Physical range: -40 - 120
</t>
        </r>
      </text>
    </comment>
    <comment ref="AA65" authorId="2" shapeId="0" xr:uid="{00000000-0006-0000-0000-000041000000}">
      <text>
        <r>
          <rPr>
            <sz val="14"/>
            <color indexed="81"/>
            <rFont val="Tahoma"/>
            <family val="2"/>
          </rPr>
          <t xml:space="preserve">unit: -
min: 0
max: 14
offset: 0
resolution: 1
LIN init: 0xF
Error: -
</t>
        </r>
      </text>
    </comment>
    <comment ref="AD69" authorId="1" shapeId="0" xr:uid="{00000000-0006-0000-0000-000042000000}">
      <text>
        <r>
          <rPr>
            <sz val="14"/>
            <color indexed="81"/>
            <rFont val="Tahoma"/>
            <family val="2"/>
          </rPr>
          <t xml:space="preserve">0b000: flooded
0b001: AGM
0b010: Improved flooded
0b011 - 0b110: reserved
LIN init: 0x7
</t>
        </r>
      </text>
    </comment>
    <comment ref="I70" authorId="2" shapeId="0" xr:uid="{00000000-0006-0000-0000-000043000000}">
      <text>
        <r>
          <rPr>
            <sz val="14"/>
            <color indexed="81"/>
            <rFont val="Tahoma"/>
            <family val="2"/>
          </rPr>
          <t xml:space="preserve">unit: -
min: 0
max: 3
offset: 0
resolution: 1
LIN init: 0x0
Error: -
Physical range:
1 - Current range I1
2 - Current range I2
3 - Current range I3
</t>
        </r>
      </text>
    </comment>
  </commentList>
</comments>
</file>

<file path=xl/sharedStrings.xml><?xml version="1.0" encoding="utf-8"?>
<sst xmlns="http://schemas.openxmlformats.org/spreadsheetml/2006/main" count="582" uniqueCount="287">
  <si>
    <t>Bit</t>
  </si>
  <si>
    <t>0x11</t>
  </si>
  <si>
    <t>0x21</t>
  </si>
  <si>
    <t>0x22</t>
  </si>
  <si>
    <t>0x23</t>
  </si>
  <si>
    <t>MasterRequest</t>
  </si>
  <si>
    <t>0x3C</t>
  </si>
  <si>
    <t>SlaveResponse</t>
  </si>
  <si>
    <t>0x3D</t>
  </si>
  <si>
    <t>B1</t>
  </si>
  <si>
    <t>B2</t>
  </si>
  <si>
    <t>B3</t>
  </si>
  <si>
    <t>B4</t>
  </si>
  <si>
    <t>B5</t>
  </si>
  <si>
    <t>B6</t>
  </si>
  <si>
    <t>B7</t>
  </si>
  <si>
    <t>B0</t>
  </si>
  <si>
    <t>Signal</t>
  </si>
  <si>
    <t>Value range (phys.)</t>
  </si>
  <si>
    <t>Init value</t>
  </si>
  <si>
    <t>0xFF</t>
  </si>
  <si>
    <t>0 .. 250</t>
  </si>
  <si>
    <t>0x0</t>
  </si>
  <si>
    <t>0xFFFF</t>
  </si>
  <si>
    <t>0x1FF</t>
  </si>
  <si>
    <t>0,5 °C</t>
  </si>
  <si>
    <t>0x0: Range not defined</t>
  </si>
  <si>
    <t>0 .. 65534</t>
  </si>
  <si>
    <t>0 .. 200</t>
  </si>
  <si>
    <t>0x0000</t>
  </si>
  <si>
    <t>1 mV</t>
  </si>
  <si>
    <t>1 Ah</t>
  </si>
  <si>
    <t>0x1011</t>
  </si>
  <si>
    <t>Message ID</t>
  </si>
  <si>
    <t>Frame ID</t>
  </si>
  <si>
    <t>Signal values</t>
  </si>
  <si>
    <t>BatteryCurrent</t>
  </si>
  <si>
    <t>WakeupByChargeCurrent</t>
  </si>
  <si>
    <t>WakeupByCharge</t>
  </si>
  <si>
    <t>WakeupByCurrent</t>
  </si>
  <si>
    <t>WakeupByBatteryVoltage</t>
  </si>
  <si>
    <t>Message-ID</t>
  </si>
  <si>
    <t>0x1021</t>
  </si>
  <si>
    <t>0x1022</t>
  </si>
  <si>
    <t>0x1023</t>
  </si>
  <si>
    <t>Frame name</t>
  </si>
  <si>
    <t>0x24</t>
  </si>
  <si>
    <t>0x25</t>
  </si>
  <si>
    <t>0x26</t>
  </si>
  <si>
    <t>0x1024</t>
  </si>
  <si>
    <t>0x1025</t>
  </si>
  <si>
    <t>0x1026</t>
  </si>
  <si>
    <t>0x27</t>
  </si>
  <si>
    <t>0x1027</t>
  </si>
  <si>
    <t>0x28</t>
  </si>
  <si>
    <t>0x1028</t>
  </si>
  <si>
    <t>reserved</t>
  </si>
  <si>
    <t>Hella Battery Sensor requires the battery parameters sent by the LIN Master ECU in order to calculate the SOC and all other battery monitoring algorithms accurately (see frame ECU_BMSCONFIG).</t>
  </si>
  <si>
    <t>Batt_CCANominal</t>
  </si>
  <si>
    <t>IBS 24V</t>
  </si>
  <si>
    <t>SG_BatteryConfig</t>
  </si>
  <si>
    <t>Batt_CNominal</t>
  </si>
  <si>
    <t>Batt_U0Min</t>
  </si>
  <si>
    <t>Batt_U0Max</t>
  </si>
  <si>
    <t>Temperature_Upred</t>
  </si>
  <si>
    <t>Batt_Technology</t>
  </si>
  <si>
    <t>Batt_ChangeNotification</t>
  </si>
  <si>
    <t>IBS_DataAcquisition</t>
  </si>
  <si>
    <t>BatteryVoltage</t>
  </si>
  <si>
    <t>CentreTapVoltage</t>
  </si>
  <si>
    <t>CurrentRangeMeas</t>
  </si>
  <si>
    <t>IBS_SOC</t>
  </si>
  <si>
    <t>SOC</t>
  </si>
  <si>
    <t>SOCUpperTolerance</t>
  </si>
  <si>
    <t>SOCLowerTolerance</t>
  </si>
  <si>
    <t>BatteryTemperature</t>
  </si>
  <si>
    <t>SOCRecalibrated</t>
  </si>
  <si>
    <t>EndOfDischarge</t>
  </si>
  <si>
    <t>FullCharge</t>
  </si>
  <si>
    <t>ExtChargerDetected</t>
  </si>
  <si>
    <t>NewCrankDetected</t>
  </si>
  <si>
    <t>RequestBatteryParameters</t>
  </si>
  <si>
    <t>IBSErrorCommon</t>
  </si>
  <si>
    <t>MANDATORY_RESPONSE_ERROR_SIGNAL</t>
  </si>
  <si>
    <t>IBS_SOF</t>
  </si>
  <si>
    <t>UPredNextCrank</t>
  </si>
  <si>
    <t>UPredGivenTemperature</t>
  </si>
  <si>
    <t>UBattMinLastCrank</t>
  </si>
  <si>
    <t>IBattMinLastCrank</t>
  </si>
  <si>
    <t>IBS_SOH</t>
  </si>
  <si>
    <t>SOH</t>
  </si>
  <si>
    <t>CapacityLossTop</t>
  </si>
  <si>
    <t>CapacityLossBottom</t>
  </si>
  <si>
    <t>CentreTapDifference</t>
  </si>
  <si>
    <t>Sulfation</t>
  </si>
  <si>
    <t>BatteryDefect</t>
  </si>
  <si>
    <t>IBS_BatteryResistance</t>
  </si>
  <si>
    <t>RiImpedance</t>
  </si>
  <si>
    <t>RiSigStrength</t>
  </si>
  <si>
    <t>RiCrank</t>
  </si>
  <si>
    <t>IBS_DrivingCycle</t>
  </si>
  <si>
    <t>AhChargedCycle</t>
  </si>
  <si>
    <t>AhDischargedCycle</t>
  </si>
  <si>
    <t>QuiescentCurrentMinimal</t>
  </si>
  <si>
    <t>QuiescentCurrentAverage</t>
  </si>
  <si>
    <t>LastMeasuredOCV</t>
  </si>
  <si>
    <t>IBS_BatteryHistory</t>
  </si>
  <si>
    <t>AhChargedLifetime</t>
  </si>
  <si>
    <t>AhDischargedLifetime</t>
  </si>
  <si>
    <t>TimeInService</t>
  </si>
  <si>
    <t>CounterEOD</t>
  </si>
  <si>
    <t>WakeupBySleepmode</t>
  </si>
  <si>
    <t>WakeupByEndOfDischarge</t>
  </si>
  <si>
    <t>Resolution (phys.)</t>
  </si>
  <si>
    <t>Signal Description</t>
  </si>
  <si>
    <t>signal type</t>
  </si>
  <si>
    <t>Battery Parameter: UBatt @ SOC=0</t>
  </si>
  <si>
    <t>required</t>
  </si>
  <si>
    <t>Battery Parameter: UBatt @ SOC=100</t>
  </si>
  <si>
    <t>0 .. 254 Ah</t>
  </si>
  <si>
    <t>0 .. 254</t>
  </si>
  <si>
    <t>Battery Parameter: Nominal capacity</t>
  </si>
  <si>
    <t>1 °C</t>
  </si>
  <si>
    <t>optional</t>
  </si>
  <si>
    <t>0x7</t>
  </si>
  <si>
    <t xml:space="preserve">Battery was replaced, restart all algorithms </t>
  </si>
  <si>
    <t>5 A</t>
  </si>
  <si>
    <t>currently unused</t>
  </si>
  <si>
    <t>Battery voltage</t>
  </si>
  <si>
    <t>Current measurement range (gain setting)</t>
  </si>
  <si>
    <t>State of Health, age of battery</t>
  </si>
  <si>
    <t>0,005 V</t>
  </si>
  <si>
    <t>-40 .. 120 °C</t>
  </si>
  <si>
    <t>0 .. 160</t>
  </si>
  <si>
    <t>Temperature for additonal SOF prediction at given temperature</t>
  </si>
  <si>
    <t>0b000: flooded
0b001: AGM
0b010: Improved flooded
0b011 - 0b110: reserved</t>
  </si>
  <si>
    <t>0b0: Battery not changed
0b1: Battery was changed</t>
  </si>
  <si>
    <t>0 .. 32 V</t>
  </si>
  <si>
    <t>10,960 - 12,230 V</t>
  </si>
  <si>
    <t>12,260 - 13,530 V</t>
  </si>
  <si>
    <t>200 .. 1470 A</t>
  </si>
  <si>
    <t>0 .. 32000</t>
  </si>
  <si>
    <t>Voltage 12V</t>
  </si>
  <si>
    <t>-40 .. 215 °C</t>
  </si>
  <si>
    <t>0 .. 510</t>
  </si>
  <si>
    <r>
      <t xml:space="preserve">0x1: Sensor Range I1 </t>
    </r>
    <r>
      <rPr>
        <sz val="10"/>
        <color indexed="8"/>
        <rFont val="Arial"/>
        <family val="2"/>
      </rPr>
      <t>(+-10 A)</t>
    </r>
  </si>
  <si>
    <r>
      <t xml:space="preserve">0x2: Sensor Range I2 </t>
    </r>
    <r>
      <rPr>
        <sz val="10"/>
        <color indexed="8"/>
        <rFont val="Arial"/>
        <family val="2"/>
      </rPr>
      <t>(+-600 A)</t>
    </r>
  </si>
  <si>
    <r>
      <t>0x3: Sensor Range I3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</rPr>
      <t>(+-1500 A)</t>
    </r>
  </si>
  <si>
    <t>0 % .. 150 %</t>
  </si>
  <si>
    <t>0 .. 1500</t>
  </si>
  <si>
    <t>0,1 %</t>
  </si>
  <si>
    <t>0% - 254%</t>
  </si>
  <si>
    <t>State of Charge Upper Tolerance</t>
  </si>
  <si>
    <t>State of Charge Lower Tolerance</t>
  </si>
  <si>
    <t>Temperature (Acid temperature)</t>
  </si>
  <si>
    <t>0x1: SOC Recalibrated</t>
  </si>
  <si>
    <t>0x1: End Of Discharge reached</t>
  </si>
  <si>
    <t>0x1: FullCharge reached</t>
  </si>
  <si>
    <t>0x1: External Charger at battery terminals</t>
  </si>
  <si>
    <t>0x1: IBS requests battery parameters</t>
  </si>
  <si>
    <t>0x1: Internal IBS error present</t>
  </si>
  <si>
    <t>0x1: LIN response error</t>
  </si>
  <si>
    <t>0,1 V</t>
  </si>
  <si>
    <t>0 .. 65,534 V</t>
  </si>
  <si>
    <t>0% .. 100%</t>
  </si>
  <si>
    <t>0,5%</t>
  </si>
  <si>
    <t>0x1: Battery sulfation detected</t>
  </si>
  <si>
    <t>0 .. 25,4 mOhm</t>
  </si>
  <si>
    <t>0,1 mOhm</t>
  </si>
  <si>
    <t>0 .. 254 SigStrength</t>
  </si>
  <si>
    <t>1 SigStrength</t>
  </si>
  <si>
    <t>0 .. 655,34 Ah</t>
  </si>
  <si>
    <t>0,01 Ah</t>
  </si>
  <si>
    <t>0,002 A</t>
  </si>
  <si>
    <t>-0,5 .. 0,0 A</t>
  </si>
  <si>
    <t>-0,5.. 0,0 A</t>
  </si>
  <si>
    <t>0 .. 65534 Ah</t>
  </si>
  <si>
    <t>0 .. 65534 days</t>
  </si>
  <si>
    <t>1 day</t>
  </si>
  <si>
    <t>0xF</t>
  </si>
  <si>
    <t>0 .. 14</t>
  </si>
  <si>
    <t>0x1: Master Wakeup by Current</t>
  </si>
  <si>
    <t>0x1: Master Wakeup by Charge Current</t>
  </si>
  <si>
    <t>0x1: Master Wakeup by Charge</t>
  </si>
  <si>
    <t>0x1: Master Wakeup by Sleepmode</t>
  </si>
  <si>
    <t>0x1: Master Wakeup by Battery Voltage</t>
  </si>
  <si>
    <t>0x1: Master Wakeup by EndOfDischarge</t>
  </si>
  <si>
    <t>LIN standard flag which indicates that an error has occurred in the previous transmission</t>
  </si>
  <si>
    <t>Recalibration status of SOC</t>
  </si>
  <si>
    <t>Estimated battery voltage at next cranking event</t>
  </si>
  <si>
    <t>Estimated battery voltage at given temperature at current battery conditions</t>
  </si>
  <si>
    <t>Minimal battery voltage during last cranking event</t>
  </si>
  <si>
    <t>Minimal battery current during last cranking event</t>
  </si>
  <si>
    <t>Upper capacity loss (reversible)</t>
  </si>
  <si>
    <t>Current measured internal resistance based on impedance measurement (rippel detection)</t>
  </si>
  <si>
    <t>Signal strength of RiImpedance</t>
  </si>
  <si>
    <t>Average of RiImpedance, SOC and temperature normalized</t>
  </si>
  <si>
    <t>Last detected internal resistance based on cranking detection (voltage drop detection)</t>
  </si>
  <si>
    <t>Average of RiCrank, SOC and temperature normalized</t>
  </si>
  <si>
    <t>Accumulated charged Ah during last BMS cycle</t>
  </si>
  <si>
    <t>Accumulated discharged Ah during last BMS cycle</t>
  </si>
  <si>
    <t>Minimal quiescent current during last vehicle parking mode</t>
  </si>
  <si>
    <t>Average of quiescent current during vehicle parking mode</t>
  </si>
  <si>
    <t>Last measured Open Circuit Voltage</t>
  </si>
  <si>
    <t>Accumulated charged Ah since IBS POR</t>
  </si>
  <si>
    <t>Accumulated discharged Ah since IBS POR</t>
  </si>
  <si>
    <t>Counter for End Of Discharge detection</t>
  </si>
  <si>
    <t>-569,9 .. -100,1</t>
  </si>
  <si>
    <t>-20 .. 19,999</t>
  </si>
  <si>
    <t>0,001 A</t>
  </si>
  <si>
    <t>20 .. 99,99</t>
  </si>
  <si>
    <t>100 .. 569,9</t>
  </si>
  <si>
    <t>Signal length</t>
  </si>
  <si>
    <t>Start bit</t>
  </si>
  <si>
    <t>End bit</t>
  </si>
  <si>
    <t>Normalization (LIN value)</t>
  </si>
  <si>
    <t>Hella LIN Matrix Customer</t>
  </si>
  <si>
    <t>InChip Temperature</t>
  </si>
  <si>
    <t>reserved for future use</t>
  </si>
  <si>
    <t>InChipTemperature</t>
  </si>
  <si>
    <t>State of Charge based on Nominal Capacity</t>
  </si>
  <si>
    <t>End Of Discharge reached</t>
  </si>
  <si>
    <t>IBS requests battery parameters</t>
  </si>
  <si>
    <t>Internal IBS error</t>
  </si>
  <si>
    <t>FullCharge reached</t>
  </si>
  <si>
    <t>External Charger at battery terminals detected</t>
  </si>
  <si>
    <t>Indication new crank event detected</t>
  </si>
  <si>
    <t>Lower capacity loss (irreversible)</t>
  </si>
  <si>
    <t>Battery Parameter: Battery Type (0 = flooded; 1 = AGM; 2 = improved flooded)</t>
  </si>
  <si>
    <t>Battery defect detected</t>
  </si>
  <si>
    <t>Sulfation of battery detected</t>
  </si>
  <si>
    <t>IBS wakeup Master because of too high discharge current (WakeupCurrent)</t>
  </si>
  <si>
    <t>IBS wakeup Master because of too high charge current (WakeupChargeCurrent)</t>
  </si>
  <si>
    <t>IBS wakeup Master because of too low SOC level (WakeupCharge)</t>
  </si>
  <si>
    <t>IBS wakeup Master because of IBS couldn't switch to sleep mode because of too high discharge/charge current for defined time after receiving 'GoToSleep' command</t>
  </si>
  <si>
    <t>IBS wakeup Master because of too low battery voltage</t>
  </si>
  <si>
    <t>IBS wakeup Master because of too End of Discharge state reached</t>
  </si>
  <si>
    <t>Accumulated time since IBS POR; Battery use time</t>
  </si>
  <si>
    <t>0x3FFF</t>
  </si>
  <si>
    <t>Ri0ImpedanceAvg</t>
  </si>
  <si>
    <t>Ri0CrankAvg</t>
  </si>
  <si>
    <t>Ri0Avg</t>
  </si>
  <si>
    <t>Combination of Ri0ImpedanceAvg and Ri0CrankAvg</t>
  </si>
  <si>
    <t>0 .. 25,4 V</t>
  </si>
  <si>
    <t>0…65534</t>
  </si>
  <si>
    <t>-2000…621,36</t>
  </si>
  <si>
    <t>0,04 A</t>
  </si>
  <si>
    <t>0x00</t>
  </si>
  <si>
    <t>0…254</t>
  </si>
  <si>
    <t>0x01: New Engine crank detected</t>
  </si>
  <si>
    <t>IBS_Status</t>
  </si>
  <si>
    <t>Batt_CNominal_coded</t>
  </si>
  <si>
    <t>Batt_U0Min_coded</t>
  </si>
  <si>
    <t>Batt_U0Max_coded</t>
  </si>
  <si>
    <t>Batt_CCANominal_coded</t>
  </si>
  <si>
    <t>Temperature_Upred_coded</t>
  </si>
  <si>
    <t>Batt_Technology_coded</t>
  </si>
  <si>
    <t>0x2FF</t>
  </si>
  <si>
    <t>0x1F</t>
  </si>
  <si>
    <t>Coded Battery Parameter: Nominal capacity</t>
  </si>
  <si>
    <t>Coded Battery Parameter: UBatt @ SOC=0</t>
  </si>
  <si>
    <t>Coded Battery Parameter: UBatt @ SOC=100</t>
  </si>
  <si>
    <t>Coded Temperature for additonal SOF prediction at given temperature</t>
  </si>
  <si>
    <t>Coded Battery Parameter: Battery Type (0 = flooded; 1 = AGM; 2 = improved flooded)</t>
  </si>
  <si>
    <t>0x1: Battery defect detected</t>
  </si>
  <si>
    <t>0x01</t>
  </si>
  <si>
    <t>0x8C</t>
  </si>
  <si>
    <t>0xB4</t>
  </si>
  <si>
    <t>0x80</t>
  </si>
  <si>
    <t>0x32</t>
  </si>
  <si>
    <t>-127…127</t>
  </si>
  <si>
    <t>-1220 .. -570</t>
  </si>
  <si>
    <t>1 .. 66</t>
  </si>
  <si>
    <t>10 A</t>
  </si>
  <si>
    <t>67 .. 4765</t>
  </si>
  <si>
    <t>0,1 A</t>
  </si>
  <si>
    <t>-100 .. -20,01</t>
  </si>
  <si>
    <t>4766 .. 12765</t>
  </si>
  <si>
    <t>0,01 A</t>
  </si>
  <si>
    <t>12766 .. 52765</t>
  </si>
  <si>
    <t>52766 .. 60765</t>
  </si>
  <si>
    <t>60766 .. 65465</t>
  </si>
  <si>
    <t>570 .. 1230</t>
  </si>
  <si>
    <t>65466 .. 65532</t>
  </si>
  <si>
    <t>Battery current</t>
  </si>
  <si>
    <t>CounterIcing</t>
  </si>
  <si>
    <t>Counter of Icing events of battery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</si>
</sst>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"/>
    </font>
    <font>
      <b/>
      <sz val="10"/>
      <name val="Arial"/>
      <family val="2"/>
    </font>
    <font>
      <b/>
      <sz val="18"/>
      <name val="Arial"/>
      <family val="2"/>
    </font>
    <font>
      <b/>
      <sz val="12"/>
      <color indexed="11"/>
      <name val="Arial"/>
      <family val="2"/>
    </font>
    <font>
      <b/>
      <sz val="16"/>
      <color indexed="11"/>
      <name val="Arial"/>
      <family val="2"/>
    </font>
    <font>
      <b/>
      <sz val="8"/>
      <color indexed="81"/>
      <name val="Tahoma"/>
      <family val="2"/>
    </font>
    <font>
      <b/>
      <sz val="12"/>
      <name val="Arial"/>
      <family val="2"/>
    </font>
    <font>
      <sz val="12"/>
      <color indexed="81"/>
      <name val="Tahoma"/>
      <family val="2"/>
    </font>
    <font>
      <sz val="10"/>
      <name val="Arial"/>
      <family val="2"/>
    </font>
    <font>
      <sz val="12"/>
      <name val="Arial"/>
      <family val="2"/>
    </font>
    <font>
      <sz val="14"/>
      <color indexed="81"/>
      <name val="Tahoma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lightUp">
        <bgColor indexed="43"/>
      </patternFill>
    </fill>
    <fill>
      <patternFill patternType="lightUp">
        <bgColor indexed="42"/>
      </patternFill>
    </fill>
    <fill>
      <patternFill patternType="solid">
        <fgColor indexed="6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lightUp">
        <bgColor theme="0" tint="-0.249977111117893"/>
      </patternFill>
    </fill>
    <fill>
      <patternFill patternType="solid">
        <fgColor rgb="FFCCFFCC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0" borderId="5" xfId="0" applyBorder="1" applyAlignment="1">
      <alignment horizontal="center"/>
    </xf>
    <xf numFmtId="0" fontId="0" fillId="3" borderId="3" xfId="0" applyFill="1" applyBorder="1"/>
    <xf numFmtId="0" fontId="0" fillId="3" borderId="4" xfId="0" applyFill="1" applyBorder="1"/>
    <xf numFmtId="0" fontId="0" fillId="0" borderId="6" xfId="0" applyBorder="1"/>
    <xf numFmtId="0" fontId="0" fillId="0" borderId="6" xfId="0" applyBorder="1" applyAlignment="1">
      <alignment horizontal="center"/>
    </xf>
    <xf numFmtId="0" fontId="0" fillId="4" borderId="1" xfId="0" applyFill="1" applyBorder="1"/>
    <xf numFmtId="0" fontId="0" fillId="4" borderId="4" xfId="0" applyFill="1" applyBorder="1"/>
    <xf numFmtId="0" fontId="0" fillId="4" borderId="7" xfId="0" applyFill="1" applyBorder="1"/>
    <xf numFmtId="0" fontId="0" fillId="2" borderId="7" xfId="0" applyFill="1" applyBorder="1"/>
    <xf numFmtId="0" fontId="2" fillId="0" borderId="0" xfId="0" applyFont="1"/>
    <xf numFmtId="0" fontId="0" fillId="0" borderId="8" xfId="0" applyBorder="1" applyAlignment="1">
      <alignment horizontal="center"/>
    </xf>
    <xf numFmtId="0" fontId="0" fillId="3" borderId="7" xfId="0" applyFill="1" applyBorder="1"/>
    <xf numFmtId="0" fontId="0" fillId="0" borderId="9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6" fillId="5" borderId="0" xfId="0" applyFont="1" applyFill="1" applyAlignment="1">
      <alignment horizontal="center"/>
    </xf>
    <xf numFmtId="0" fontId="8" fillId="0" borderId="0" xfId="0" applyFont="1"/>
    <xf numFmtId="0" fontId="6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5" xfId="0" applyFont="1" applyBorder="1" applyAlignment="1">
      <alignment horizontal="center"/>
    </xf>
    <xf numFmtId="0" fontId="8" fillId="4" borderId="1" xfId="0" applyFont="1" applyFill="1" applyBorder="1"/>
    <xf numFmtId="0" fontId="8" fillId="0" borderId="0" xfId="0" applyFont="1" applyAlignment="1">
      <alignment horizontal="center"/>
    </xf>
    <xf numFmtId="0" fontId="8" fillId="4" borderId="4" xfId="0" applyFont="1" applyFill="1" applyBorder="1"/>
    <xf numFmtId="0" fontId="8" fillId="4" borderId="7" xfId="0" applyFont="1" applyFill="1" applyBorder="1"/>
    <xf numFmtId="0" fontId="8" fillId="0" borderId="6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2" borderId="3" xfId="0" applyFont="1" applyFill="1" applyBorder="1"/>
    <xf numFmtId="0" fontId="8" fillId="2" borderId="4" xfId="0" applyFont="1" applyFill="1" applyBorder="1"/>
    <xf numFmtId="0" fontId="8" fillId="0" borderId="10" xfId="0" applyFont="1" applyBorder="1" applyAlignment="1">
      <alignment horizontal="center"/>
    </xf>
    <xf numFmtId="0" fontId="8" fillId="4" borderId="2" xfId="0" applyFont="1" applyFill="1" applyBorder="1"/>
    <xf numFmtId="0" fontId="8" fillId="4" borderId="11" xfId="0" applyFont="1" applyFill="1" applyBorder="1"/>
    <xf numFmtId="0" fontId="8" fillId="3" borderId="4" xfId="0" applyFont="1" applyFill="1" applyBorder="1"/>
    <xf numFmtId="0" fontId="8" fillId="2" borderId="1" xfId="0" applyFont="1" applyFill="1" applyBorder="1"/>
    <xf numFmtId="0" fontId="8" fillId="2" borderId="2" xfId="0" applyFont="1" applyFill="1" applyBorder="1"/>
    <xf numFmtId="0" fontId="8" fillId="2" borderId="12" xfId="0" applyFont="1" applyFill="1" applyBorder="1"/>
    <xf numFmtId="0" fontId="8" fillId="2" borderId="11" xfId="0" applyFont="1" applyFill="1" applyBorder="1"/>
    <xf numFmtId="0" fontId="0" fillId="0" borderId="0" xfId="0" applyAlignment="1">
      <alignment horizontal="left" wrapText="1"/>
    </xf>
    <xf numFmtId="0" fontId="1" fillId="3" borderId="13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 wrapText="1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 wrapText="1"/>
    </xf>
    <xf numFmtId="0" fontId="0" fillId="4" borderId="16" xfId="0" applyFill="1" applyBorder="1"/>
    <xf numFmtId="0" fontId="0" fillId="4" borderId="16" xfId="0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19" xfId="0" applyFill="1" applyBorder="1" applyAlignment="1">
      <alignment horizontal="center"/>
    </xf>
    <xf numFmtId="0" fontId="0" fillId="4" borderId="19" xfId="0" applyFill="1" applyBorder="1" applyAlignment="1">
      <alignment horizontal="left" wrapText="1"/>
    </xf>
    <xf numFmtId="0" fontId="0" fillId="6" borderId="20" xfId="0" applyFill="1" applyBorder="1"/>
    <xf numFmtId="0" fontId="0" fillId="4" borderId="18" xfId="0" applyFill="1" applyBorder="1" applyAlignment="1">
      <alignment horizontal="left" wrapText="1"/>
    </xf>
    <xf numFmtId="0" fontId="0" fillId="6" borderId="21" xfId="0" applyFill="1" applyBorder="1"/>
    <xf numFmtId="0" fontId="0" fillId="4" borderId="19" xfId="0" quotePrefix="1" applyFill="1" applyBorder="1" applyAlignment="1">
      <alignment horizontal="center"/>
    </xf>
    <xf numFmtId="0" fontId="0" fillId="0" borderId="16" xfId="0" applyBorder="1" applyAlignment="1">
      <alignment vertical="center"/>
    </xf>
    <xf numFmtId="0" fontId="0" fillId="0" borderId="16" xfId="0" applyBorder="1"/>
    <xf numFmtId="0" fontId="0" fillId="0" borderId="16" xfId="0" applyBorder="1" applyAlignment="1">
      <alignment horizontal="center"/>
    </xf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19" xfId="0" applyBorder="1" applyAlignment="1">
      <alignment horizontal="left" wrapText="1"/>
    </xf>
    <xf numFmtId="0" fontId="0" fillId="2" borderId="22" xfId="0" applyFill="1" applyBorder="1"/>
    <xf numFmtId="0" fontId="0" fillId="2" borderId="19" xfId="0" applyFill="1" applyBorder="1" applyAlignment="1">
      <alignment horizontal="left" wrapText="1"/>
    </xf>
    <xf numFmtId="0" fontId="0" fillId="2" borderId="23" xfId="0" applyFill="1" applyBorder="1"/>
    <xf numFmtId="0" fontId="0" fillId="2" borderId="23" xfId="0" applyFill="1" applyBorder="1" applyAlignment="1">
      <alignment horizontal="center"/>
    </xf>
    <xf numFmtId="0" fontId="0" fillId="2" borderId="24" xfId="0" applyFill="1" applyBorder="1" applyAlignment="1">
      <alignment horizontal="left" wrapText="1"/>
    </xf>
    <xf numFmtId="0" fontId="0" fillId="2" borderId="16" xfId="0" applyFill="1" applyBorder="1"/>
    <xf numFmtId="0" fontId="0" fillId="2" borderId="19" xfId="0" applyFill="1" applyBorder="1" applyAlignment="1">
      <alignment horizontal="center"/>
    </xf>
    <xf numFmtId="0" fontId="0" fillId="2" borderId="25" xfId="0" applyFill="1" applyBorder="1" applyAlignment="1">
      <alignment horizontal="left"/>
    </xf>
    <xf numFmtId="0" fontId="0" fillId="7" borderId="26" xfId="0" applyFill="1" applyBorder="1" applyAlignment="1">
      <alignment horizontal="center"/>
    </xf>
    <xf numFmtId="0" fontId="0" fillId="7" borderId="27" xfId="0" applyFill="1" applyBorder="1" applyAlignment="1">
      <alignment horizontal="center"/>
    </xf>
    <xf numFmtId="10" fontId="0" fillId="2" borderId="19" xfId="0" applyNumberFormat="1" applyFill="1" applyBorder="1" applyAlignment="1">
      <alignment horizontal="left" wrapText="1"/>
    </xf>
    <xf numFmtId="0" fontId="8" fillId="2" borderId="23" xfId="0" applyFont="1" applyFill="1" applyBorder="1" applyAlignment="1">
      <alignment horizontal="center"/>
    </xf>
    <xf numFmtId="0" fontId="8" fillId="4" borderId="17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center"/>
    </xf>
    <xf numFmtId="0" fontId="8" fillId="2" borderId="28" xfId="0" applyFont="1" applyFill="1" applyBorder="1" applyAlignment="1">
      <alignment horizontal="left"/>
    </xf>
    <xf numFmtId="0" fontId="8" fillId="2" borderId="28" xfId="0" applyFont="1" applyFill="1" applyBorder="1" applyAlignment="1">
      <alignment horizontal="center"/>
    </xf>
    <xf numFmtId="0" fontId="8" fillId="2" borderId="24" xfId="0" applyFont="1" applyFill="1" applyBorder="1" applyAlignment="1">
      <alignment horizontal="left" wrapText="1"/>
    </xf>
    <xf numFmtId="0" fontId="8" fillId="2" borderId="19" xfId="0" applyFont="1" applyFill="1" applyBorder="1" applyAlignment="1">
      <alignment horizontal="left" wrapText="1"/>
    </xf>
    <xf numFmtId="0" fontId="8" fillId="2" borderId="16" xfId="0" applyFont="1" applyFill="1" applyBorder="1" applyAlignment="1">
      <alignment horizontal="center"/>
    </xf>
    <xf numFmtId="0" fontId="8" fillId="2" borderId="20" xfId="0" applyFont="1" applyFill="1" applyBorder="1" applyAlignment="1">
      <alignment horizontal="center"/>
    </xf>
    <xf numFmtId="0" fontId="8" fillId="2" borderId="21" xfId="0" applyFont="1" applyFill="1" applyBorder="1" applyAlignment="1">
      <alignment horizontal="center"/>
    </xf>
    <xf numFmtId="0" fontId="8" fillId="2" borderId="27" xfId="0" applyFont="1" applyFill="1" applyBorder="1" applyAlignment="1">
      <alignment horizontal="center"/>
    </xf>
    <xf numFmtId="0" fontId="8" fillId="4" borderId="17" xfId="0" quotePrefix="1" applyFont="1" applyFill="1" applyBorder="1" applyAlignment="1">
      <alignment horizontal="center"/>
    </xf>
    <xf numFmtId="0" fontId="8" fillId="2" borderId="20" xfId="0" quotePrefix="1" applyFont="1" applyFill="1" applyBorder="1" applyAlignment="1">
      <alignment horizontal="center"/>
    </xf>
    <xf numFmtId="0" fontId="8" fillId="2" borderId="25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29" xfId="0" quotePrefix="1" applyFont="1" applyFill="1" applyBorder="1" applyAlignment="1">
      <alignment horizontal="center"/>
    </xf>
    <xf numFmtId="0" fontId="8" fillId="2" borderId="25" xfId="0" quotePrefix="1" applyFont="1" applyFill="1" applyBorder="1" applyAlignment="1">
      <alignment horizontal="center"/>
    </xf>
    <xf numFmtId="0" fontId="8" fillId="2" borderId="24" xfId="0" applyFont="1" applyFill="1" applyBorder="1" applyAlignment="1">
      <alignment horizontal="center"/>
    </xf>
    <xf numFmtId="0" fontId="8" fillId="2" borderId="17" xfId="0" quotePrefix="1" applyFont="1" applyFill="1" applyBorder="1" applyAlignment="1">
      <alignment horizontal="center"/>
    </xf>
    <xf numFmtId="0" fontId="8" fillId="2" borderId="18" xfId="0" quotePrefix="1" applyFont="1" applyFill="1" applyBorder="1" applyAlignment="1">
      <alignment horizontal="center"/>
    </xf>
    <xf numFmtId="9" fontId="0" fillId="2" borderId="19" xfId="0" applyNumberFormat="1" applyFill="1" applyBorder="1" applyAlignment="1">
      <alignment horizontal="center"/>
    </xf>
    <xf numFmtId="0" fontId="8" fillId="2" borderId="28" xfId="0" applyFont="1" applyFill="1" applyBorder="1" applyAlignment="1">
      <alignment horizontal="left" wrapText="1"/>
    </xf>
    <xf numFmtId="0" fontId="8" fillId="2" borderId="17" xfId="0" applyFont="1" applyFill="1" applyBorder="1" applyAlignment="1">
      <alignment horizontal="center"/>
    </xf>
    <xf numFmtId="0" fontId="8" fillId="2" borderId="19" xfId="0" applyFont="1" applyFill="1" applyBorder="1" applyAlignment="1">
      <alignment horizontal="center"/>
    </xf>
    <xf numFmtId="0" fontId="0" fillId="8" borderId="0" xfId="0" applyFill="1"/>
    <xf numFmtId="0" fontId="0" fillId="8" borderId="17" xfId="0" applyFill="1" applyBorder="1"/>
    <xf numFmtId="0" fontId="0" fillId="8" borderId="18" xfId="0" applyFill="1" applyBorder="1"/>
    <xf numFmtId="0" fontId="0" fillId="8" borderId="19" xfId="0" applyFill="1" applyBorder="1"/>
    <xf numFmtId="10" fontId="8" fillId="2" borderId="19" xfId="0" quotePrefix="1" applyNumberFormat="1" applyFont="1" applyFill="1" applyBorder="1" applyAlignment="1">
      <alignment horizontal="center"/>
    </xf>
    <xf numFmtId="10" fontId="8" fillId="2" borderId="19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8" fillId="2" borderId="18" xfId="0" applyFont="1" applyFill="1" applyBorder="1" applyAlignment="1">
      <alignment horizontal="left" wrapText="1"/>
    </xf>
    <xf numFmtId="0" fontId="0" fillId="7" borderId="19" xfId="0" applyFill="1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30" xfId="0" applyBorder="1"/>
    <xf numFmtId="0" fontId="0" fillId="0" borderId="31" xfId="0" applyBorder="1"/>
    <xf numFmtId="0" fontId="1" fillId="0" borderId="30" xfId="0" applyFont="1" applyBorder="1" applyAlignment="1">
      <alignment horizontal="left"/>
    </xf>
    <xf numFmtId="0" fontId="1" fillId="0" borderId="32" xfId="0" applyFont="1" applyBorder="1" applyAlignment="1">
      <alignment horizontal="left"/>
    </xf>
    <xf numFmtId="0" fontId="1" fillId="0" borderId="22" xfId="0" applyFont="1" applyBorder="1" applyAlignment="1">
      <alignment horizontal="left"/>
    </xf>
    <xf numFmtId="0" fontId="8" fillId="3" borderId="11" xfId="0" applyFont="1" applyFill="1" applyBorder="1"/>
    <xf numFmtId="0" fontId="8" fillId="2" borderId="16" xfId="0" applyFont="1" applyFill="1" applyBorder="1"/>
    <xf numFmtId="0" fontId="0" fillId="9" borderId="23" xfId="0" applyFill="1" applyBorder="1"/>
    <xf numFmtId="0" fontId="0" fillId="9" borderId="23" xfId="0" applyFill="1" applyBorder="1" applyAlignment="1">
      <alignment horizontal="center"/>
    </xf>
    <xf numFmtId="0" fontId="0" fillId="10" borderId="26" xfId="0" applyFill="1" applyBorder="1" applyAlignment="1">
      <alignment horizontal="center"/>
    </xf>
    <xf numFmtId="0" fontId="8" fillId="9" borderId="28" xfId="0" applyFont="1" applyFill="1" applyBorder="1" applyAlignment="1">
      <alignment horizontal="left"/>
    </xf>
    <xf numFmtId="0" fontId="0" fillId="10" borderId="27" xfId="0" applyFill="1" applyBorder="1" applyAlignment="1">
      <alignment horizontal="center"/>
    </xf>
    <xf numFmtId="0" fontId="0" fillId="9" borderId="19" xfId="0" applyFill="1" applyBorder="1" applyAlignment="1">
      <alignment horizontal="left" wrapText="1"/>
    </xf>
    <xf numFmtId="0" fontId="0" fillId="9" borderId="16" xfId="0" applyFill="1" applyBorder="1"/>
    <xf numFmtId="0" fontId="8" fillId="9" borderId="19" xfId="0" applyFont="1" applyFill="1" applyBorder="1" applyAlignment="1">
      <alignment horizontal="left" wrapText="1"/>
    </xf>
    <xf numFmtId="0" fontId="8" fillId="9" borderId="1" xfId="0" applyFont="1" applyFill="1" applyBorder="1"/>
    <xf numFmtId="0" fontId="0" fillId="9" borderId="4" xfId="0" applyFill="1" applyBorder="1"/>
    <xf numFmtId="0" fontId="0" fillId="9" borderId="7" xfId="0" applyFill="1" applyBorder="1"/>
    <xf numFmtId="0" fontId="0" fillId="9" borderId="3" xfId="0" applyFill="1" applyBorder="1"/>
    <xf numFmtId="0" fontId="8" fillId="9" borderId="23" xfId="0" applyFont="1" applyFill="1" applyBorder="1" applyAlignment="1">
      <alignment horizontal="center"/>
    </xf>
    <xf numFmtId="0" fontId="8" fillId="9" borderId="17" xfId="0" quotePrefix="1" applyFont="1" applyFill="1" applyBorder="1" applyAlignment="1">
      <alignment horizontal="center"/>
    </xf>
    <xf numFmtId="0" fontId="8" fillId="9" borderId="18" xfId="0" applyFont="1" applyFill="1" applyBorder="1" applyAlignment="1">
      <alignment horizontal="center"/>
    </xf>
    <xf numFmtId="0" fontId="8" fillId="9" borderId="19" xfId="0" applyFont="1" applyFill="1" applyBorder="1" applyAlignment="1">
      <alignment horizontal="center"/>
    </xf>
    <xf numFmtId="0" fontId="8" fillId="9" borderId="16" xfId="0" applyFont="1" applyFill="1" applyBorder="1" applyAlignment="1">
      <alignment horizontal="center"/>
    </xf>
    <xf numFmtId="0" fontId="8" fillId="9" borderId="18" xfId="0" quotePrefix="1" applyFont="1" applyFill="1" applyBorder="1" applyAlignment="1">
      <alignment horizontal="center"/>
    </xf>
    <xf numFmtId="10" fontId="8" fillId="9" borderId="19" xfId="0" quotePrefix="1" applyNumberFormat="1" applyFont="1" applyFill="1" applyBorder="1" applyAlignment="1">
      <alignment horizontal="center"/>
    </xf>
    <xf numFmtId="0" fontId="8" fillId="4" borderId="19" xfId="0" applyFont="1" applyFill="1" applyBorder="1" applyAlignment="1">
      <alignment horizontal="left" wrapText="1"/>
    </xf>
    <xf numFmtId="9" fontId="0" fillId="2" borderId="16" xfId="0" applyNumberFormat="1" applyFill="1" applyBorder="1" applyAlignment="1">
      <alignment horizontal="center"/>
    </xf>
    <xf numFmtId="0" fontId="8" fillId="2" borderId="25" xfId="0" applyFont="1" applyFill="1" applyBorder="1" applyAlignment="1">
      <alignment horizontal="center"/>
    </xf>
    <xf numFmtId="0" fontId="8" fillId="2" borderId="18" xfId="0" applyFont="1" applyFill="1" applyBorder="1" applyAlignment="1">
      <alignment horizontal="left"/>
    </xf>
    <xf numFmtId="0" fontId="8" fillId="2" borderId="18" xfId="0" quotePrefix="1" applyFont="1" applyFill="1" applyBorder="1" applyAlignment="1">
      <alignment horizontal="left"/>
    </xf>
    <xf numFmtId="0" fontId="8" fillId="11" borderId="1" xfId="0" applyFont="1" applyFill="1" applyBorder="1"/>
    <xf numFmtId="0" fontId="8" fillId="11" borderId="4" xfId="0" applyFont="1" applyFill="1" applyBorder="1"/>
    <xf numFmtId="0" fontId="8" fillId="11" borderId="7" xfId="0" applyFont="1" applyFill="1" applyBorder="1"/>
    <xf numFmtId="0" fontId="8" fillId="11" borderId="2" xfId="0" applyFont="1" applyFill="1" applyBorder="1"/>
    <xf numFmtId="0" fontId="0" fillId="9" borderId="18" xfId="0" applyFill="1" applyBorder="1" applyAlignment="1">
      <alignment horizontal="left" wrapText="1"/>
    </xf>
    <xf numFmtId="0" fontId="0" fillId="11" borderId="16" xfId="0" applyFill="1" applyBorder="1"/>
    <xf numFmtId="0" fontId="0" fillId="11" borderId="23" xfId="0" applyFill="1" applyBorder="1"/>
    <xf numFmtId="0" fontId="0" fillId="11" borderId="16" xfId="0" applyFill="1" applyBorder="1" applyAlignment="1">
      <alignment horizontal="center"/>
    </xf>
    <xf numFmtId="0" fontId="0" fillId="11" borderId="17" xfId="0" applyFill="1" applyBorder="1" applyAlignment="1">
      <alignment horizontal="center"/>
    </xf>
    <xf numFmtId="0" fontId="0" fillId="11" borderId="19" xfId="0" applyFill="1" applyBorder="1" applyAlignment="1">
      <alignment horizontal="left" wrapText="1"/>
    </xf>
    <xf numFmtId="0" fontId="8" fillId="11" borderId="19" xfId="0" applyFont="1" applyFill="1" applyBorder="1" applyAlignment="1">
      <alignment horizontal="left" wrapText="1"/>
    </xf>
    <xf numFmtId="0" fontId="0" fillId="0" borderId="21" xfId="0" applyBorder="1" applyAlignment="1">
      <alignment vertical="center"/>
    </xf>
    <xf numFmtId="0" fontId="0" fillId="0" borderId="23" xfId="0" applyBorder="1"/>
    <xf numFmtId="0" fontId="0" fillId="11" borderId="17" xfId="0" applyFill="1" applyBorder="1" applyAlignment="1">
      <alignment horizontal="center" wrapText="1"/>
    </xf>
    <xf numFmtId="0" fontId="8" fillId="2" borderId="23" xfId="0" applyFont="1" applyFill="1" applyBorder="1"/>
    <xf numFmtId="0" fontId="8" fillId="7" borderId="27" xfId="0" applyFont="1" applyFill="1" applyBorder="1" applyAlignment="1">
      <alignment horizontal="center"/>
    </xf>
    <xf numFmtId="0" fontId="8" fillId="0" borderId="17" xfId="0" applyFont="1" applyBorder="1"/>
    <xf numFmtId="0" fontId="8" fillId="0" borderId="18" xfId="0" applyFont="1" applyBorder="1"/>
    <xf numFmtId="0" fontId="8" fillId="7" borderId="26" xfId="0" applyFont="1" applyFill="1" applyBorder="1" applyAlignment="1">
      <alignment horizontal="center"/>
    </xf>
    <xf numFmtId="0" fontId="8" fillId="2" borderId="16" xfId="0" quotePrefix="1" applyFont="1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49" fontId="8" fillId="2" borderId="19" xfId="0" applyNumberFormat="1" applyFont="1" applyFill="1" applyBorder="1" applyAlignment="1">
      <alignment horizontal="center"/>
    </xf>
    <xf numFmtId="49" fontId="8" fillId="2" borderId="24" xfId="0" applyNumberFormat="1" applyFont="1" applyFill="1" applyBorder="1" applyAlignment="1">
      <alignment horizontal="center"/>
    </xf>
    <xf numFmtId="0" fontId="8" fillId="2" borderId="23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2" borderId="23" xfId="0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2" borderId="23" xfId="0" applyFill="1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32" xfId="0" applyBorder="1" applyAlignment="1">
      <alignment horizontal="left"/>
    </xf>
    <xf numFmtId="0" fontId="8" fillId="2" borderId="23" xfId="0" applyFont="1" applyFill="1" applyBorder="1" applyAlignment="1">
      <alignment horizontal="left"/>
    </xf>
    <xf numFmtId="0" fontId="0" fillId="2" borderId="22" xfId="0" applyFill="1" applyBorder="1" applyAlignment="1">
      <alignment vertical="center"/>
    </xf>
    <xf numFmtId="0" fontId="0" fillId="2" borderId="23" xfId="0" applyFill="1" applyBorder="1"/>
    <xf numFmtId="0" fontId="0" fillId="0" borderId="22" xfId="0" applyBorder="1"/>
    <xf numFmtId="0" fontId="0" fillId="0" borderId="32" xfId="0" applyBorder="1"/>
    <xf numFmtId="0" fontId="8" fillId="2" borderId="23" xfId="0" applyFont="1" applyFill="1" applyBorder="1" applyAlignment="1">
      <alignment horizontal="left" wrapText="1"/>
    </xf>
    <xf numFmtId="0" fontId="0" fillId="0" borderId="22" xfId="0" applyBorder="1" applyAlignment="1">
      <alignment horizontal="left" wrapText="1"/>
    </xf>
    <xf numFmtId="0" fontId="0" fillId="0" borderId="32" xfId="0" applyBorder="1" applyAlignment="1">
      <alignment horizontal="left" wrapText="1"/>
    </xf>
    <xf numFmtId="0" fontId="0" fillId="2" borderId="23" xfId="0" applyFill="1" applyBorder="1" applyAlignment="1">
      <alignment horizontal="left" wrapText="1"/>
    </xf>
    <xf numFmtId="0" fontId="0" fillId="2" borderId="23" xfId="0" applyFill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7" borderId="26" xfId="0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7" borderId="27" xfId="0" applyFill="1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37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4" borderId="23" xfId="0" applyFill="1" applyBorder="1" applyAlignment="1">
      <alignment vertical="center"/>
    </xf>
    <xf numFmtId="0" fontId="8" fillId="4" borderId="23" xfId="0" applyFont="1" applyFill="1" applyBorder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8" fillId="2" borderId="33" xfId="0" applyFont="1" applyFill="1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5" xfId="0" applyBorder="1" applyAlignment="1">
      <alignment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L80"/>
  <sheetViews>
    <sheetView topLeftCell="F4" zoomScale="70" zoomScaleNormal="70" workbookViewId="0">
      <pane ySplit="9" topLeftCell="A19" activePane="bottomLeft" state="frozen"/>
      <selection activeCell="A4" sqref="A4"/>
      <selection pane="bottomLeft" activeCell="AA66" sqref="AA66"/>
    </sheetView>
  </sheetViews>
  <sheetFormatPr defaultColWidth="11.5546875" defaultRowHeight="13.2" x14ac:dyDescent="0.25"/>
  <cols>
    <col min="1" max="1" width="3.6640625" customWidth="1"/>
    <col min="2" max="2" width="3.44140625" style="1" bestFit="1" customWidth="1"/>
    <col min="3" max="3" width="20.6640625" customWidth="1"/>
    <col min="4" max="4" width="4.88671875" customWidth="1"/>
    <col min="5" max="5" width="21.33203125" bestFit="1" customWidth="1"/>
    <col min="6" max="6" width="6.5546875" customWidth="1"/>
    <col min="7" max="7" width="11.44140625" customWidth="1"/>
    <col min="8" max="8" width="4.109375" style="1" customWidth="1"/>
    <col min="9" max="9" width="24.109375" bestFit="1" customWidth="1"/>
    <col min="10" max="10" width="11.44140625" customWidth="1"/>
    <col min="11" max="11" width="3.6640625" style="1" customWidth="1"/>
    <col min="12" max="12" width="27.88671875" customWidth="1"/>
    <col min="13" max="13" width="11.44140625" customWidth="1"/>
    <col min="14" max="14" width="3.88671875" style="1" customWidth="1"/>
    <col min="15" max="15" width="21.44140625" bestFit="1" customWidth="1"/>
    <col min="16" max="16" width="11.44140625" customWidth="1"/>
    <col min="17" max="17" width="4.5546875" style="1" customWidth="1"/>
    <col min="18" max="18" width="20.5546875" bestFit="1" customWidth="1"/>
    <col min="19" max="19" width="11.44140625" customWidth="1"/>
    <col min="20" max="20" width="4.109375" style="1" customWidth="1"/>
    <col min="21" max="21" width="27" bestFit="1" customWidth="1"/>
    <col min="22" max="22" width="11.44140625" customWidth="1"/>
    <col min="23" max="23" width="4.109375" style="1" customWidth="1"/>
    <col min="24" max="24" width="22.44140625" bestFit="1" customWidth="1"/>
    <col min="25" max="25" width="11.44140625" customWidth="1"/>
    <col min="26" max="26" width="3.44140625" style="1" bestFit="1" customWidth="1"/>
    <col min="27" max="27" width="22.5546875" bestFit="1" customWidth="1"/>
    <col min="28" max="28" width="11.44140625" customWidth="1"/>
    <col min="29" max="29" width="3.44140625" style="1" bestFit="1" customWidth="1"/>
    <col min="30" max="30" width="24" bestFit="1" customWidth="1"/>
    <col min="31" max="31" width="21.44140625" customWidth="1"/>
    <col min="32" max="32" width="3.44140625" style="1" bestFit="1" customWidth="1"/>
    <col min="33" max="33" width="19.109375" customWidth="1"/>
    <col min="34" max="34" width="11.44140625" customWidth="1"/>
    <col min="35" max="35" width="3.44140625" style="1" bestFit="1" customWidth="1"/>
    <col min="36" max="36" width="18.5546875" bestFit="1" customWidth="1"/>
    <col min="37" max="37" width="7" customWidth="1"/>
    <col min="38" max="38" width="13.33203125" customWidth="1"/>
    <col min="39" max="256" width="9.109375" customWidth="1"/>
  </cols>
  <sheetData>
    <row r="1" spans="3:38" ht="22.8" x14ac:dyDescent="0.4">
      <c r="D1" s="16"/>
      <c r="E1" s="16"/>
    </row>
    <row r="2" spans="3:38" ht="22.8" x14ac:dyDescent="0.4">
      <c r="C2" s="16" t="s">
        <v>59</v>
      </c>
      <c r="F2" s="16"/>
    </row>
    <row r="3" spans="3:38" ht="13.5" customHeight="1" x14ac:dyDescent="0.4">
      <c r="C3" s="24"/>
      <c r="D3" s="26"/>
      <c r="E3" s="27"/>
      <c r="F3" s="16"/>
    </row>
    <row r="4" spans="3:38" x14ac:dyDescent="0.25">
      <c r="D4" s="2"/>
      <c r="E4" s="2"/>
    </row>
    <row r="5" spans="3:38" ht="22.8" x14ac:dyDescent="0.4">
      <c r="C5" s="16" t="s">
        <v>216</v>
      </c>
      <c r="D5" s="2"/>
      <c r="E5" s="2"/>
      <c r="F5" s="26"/>
    </row>
    <row r="6" spans="3:38" ht="15.6" x14ac:dyDescent="0.3">
      <c r="D6" s="2"/>
      <c r="E6" s="2"/>
      <c r="F6" s="27"/>
      <c r="I6" s="2"/>
      <c r="L6" s="2"/>
      <c r="O6" s="2"/>
      <c r="R6" s="2"/>
      <c r="U6" s="2"/>
      <c r="X6" s="2"/>
      <c r="AA6" s="2"/>
      <c r="AD6" s="2"/>
      <c r="AG6" s="2"/>
      <c r="AJ6" s="2"/>
      <c r="AL6" s="20"/>
    </row>
    <row r="7" spans="3:38" x14ac:dyDescent="0.25">
      <c r="F7" s="2"/>
    </row>
    <row r="8" spans="3:38" ht="15.6" x14ac:dyDescent="0.3">
      <c r="C8" s="25" t="s">
        <v>57</v>
      </c>
      <c r="F8" s="2"/>
      <c r="I8" s="2"/>
      <c r="L8" s="2"/>
      <c r="O8" s="2"/>
      <c r="R8" s="2"/>
      <c r="U8" s="2"/>
      <c r="X8" s="2"/>
      <c r="AA8" s="2"/>
      <c r="AD8" s="2"/>
      <c r="AG8" s="2"/>
      <c r="AJ8" s="2"/>
    </row>
    <row r="10" spans="3:38" ht="15.6" x14ac:dyDescent="0.3">
      <c r="C10" s="21" t="s">
        <v>45</v>
      </c>
      <c r="D10" s="28"/>
      <c r="E10" s="23" t="s">
        <v>60</v>
      </c>
      <c r="I10" s="23" t="s">
        <v>67</v>
      </c>
      <c r="L10" s="23" t="s">
        <v>71</v>
      </c>
      <c r="O10" s="23" t="s">
        <v>84</v>
      </c>
      <c r="R10" s="23" t="s">
        <v>89</v>
      </c>
      <c r="U10" s="23" t="s">
        <v>96</v>
      </c>
      <c r="X10" s="23" t="s">
        <v>100</v>
      </c>
      <c r="AA10" s="23" t="s">
        <v>106</v>
      </c>
      <c r="AD10" s="23" t="s">
        <v>250</v>
      </c>
      <c r="AG10" s="23" t="s">
        <v>5</v>
      </c>
      <c r="AJ10" s="23" t="s">
        <v>7</v>
      </c>
      <c r="AL10" s="20" t="s">
        <v>45</v>
      </c>
    </row>
    <row r="11" spans="3:38" ht="15.6" x14ac:dyDescent="0.3">
      <c r="C11" s="21" t="s">
        <v>33</v>
      </c>
      <c r="D11" s="28"/>
      <c r="E11" s="29" t="s">
        <v>32</v>
      </c>
      <c r="F11" s="20"/>
      <c r="H11" s="2"/>
      <c r="I11" s="2" t="s">
        <v>42</v>
      </c>
      <c r="K11" s="2"/>
      <c r="L11" s="2" t="s">
        <v>43</v>
      </c>
      <c r="N11" s="2"/>
      <c r="O11" s="2" t="s">
        <v>44</v>
      </c>
      <c r="Q11" s="2"/>
      <c r="R11" s="2" t="s">
        <v>49</v>
      </c>
      <c r="T11" s="2"/>
      <c r="U11" s="2" t="s">
        <v>50</v>
      </c>
      <c r="W11" s="2"/>
      <c r="X11" s="2" t="s">
        <v>51</v>
      </c>
      <c r="Z11" s="2"/>
      <c r="AA11" s="2" t="s">
        <v>53</v>
      </c>
      <c r="AC11" s="2"/>
      <c r="AD11" s="2" t="s">
        <v>55</v>
      </c>
      <c r="AF11" s="2"/>
      <c r="AG11" s="2" t="s">
        <v>29</v>
      </c>
      <c r="AI11" s="2"/>
      <c r="AJ11" s="2" t="s">
        <v>29</v>
      </c>
      <c r="AL11" s="20" t="s">
        <v>41</v>
      </c>
    </row>
    <row r="12" spans="3:38" ht="16.2" thickBot="1" x14ac:dyDescent="0.35">
      <c r="C12" s="21" t="s">
        <v>34</v>
      </c>
      <c r="D12" s="29" t="s">
        <v>0</v>
      </c>
      <c r="E12" s="2" t="s">
        <v>1</v>
      </c>
      <c r="F12" s="20"/>
      <c r="H12" s="2" t="s">
        <v>0</v>
      </c>
      <c r="I12" s="2" t="s">
        <v>2</v>
      </c>
      <c r="K12" s="2" t="s">
        <v>0</v>
      </c>
      <c r="L12" s="2" t="s">
        <v>3</v>
      </c>
      <c r="N12" s="2" t="s">
        <v>0</v>
      </c>
      <c r="O12" s="2" t="s">
        <v>4</v>
      </c>
      <c r="Q12" s="2" t="s">
        <v>0</v>
      </c>
      <c r="R12" s="2" t="s">
        <v>46</v>
      </c>
      <c r="T12" s="2" t="s">
        <v>0</v>
      </c>
      <c r="U12" s="2" t="s">
        <v>47</v>
      </c>
      <c r="W12" s="2" t="s">
        <v>0</v>
      </c>
      <c r="X12" s="2" t="s">
        <v>48</v>
      </c>
      <c r="Z12" s="2" t="s">
        <v>0</v>
      </c>
      <c r="AA12" s="2" t="s">
        <v>52</v>
      </c>
      <c r="AC12" s="2" t="s">
        <v>0</v>
      </c>
      <c r="AD12" s="2" t="s">
        <v>54</v>
      </c>
      <c r="AF12" s="2" t="s">
        <v>0</v>
      </c>
      <c r="AG12" s="2" t="s">
        <v>6</v>
      </c>
      <c r="AI12" s="2" t="s">
        <v>0</v>
      </c>
      <c r="AJ12" s="2" t="s">
        <v>8</v>
      </c>
      <c r="AL12" s="22" t="s">
        <v>34</v>
      </c>
    </row>
    <row r="13" spans="3:38" x14ac:dyDescent="0.25">
      <c r="D13" s="30">
        <v>0</v>
      </c>
      <c r="E13" s="31" t="s">
        <v>61</v>
      </c>
      <c r="H13" s="7">
        <v>0</v>
      </c>
      <c r="I13" s="3" t="s">
        <v>36</v>
      </c>
      <c r="K13" s="7">
        <v>0</v>
      </c>
      <c r="L13" s="3" t="s">
        <v>72</v>
      </c>
      <c r="N13" s="7">
        <v>0</v>
      </c>
      <c r="O13" s="3" t="s">
        <v>85</v>
      </c>
      <c r="Q13" s="7">
        <v>0</v>
      </c>
      <c r="R13" s="44" t="s">
        <v>90</v>
      </c>
      <c r="T13" s="7">
        <v>0</v>
      </c>
      <c r="U13" s="44" t="s">
        <v>97</v>
      </c>
      <c r="W13" s="7">
        <v>0</v>
      </c>
      <c r="X13" s="44" t="s">
        <v>101</v>
      </c>
      <c r="Z13" s="7">
        <v>0</v>
      </c>
      <c r="AA13" s="44" t="s">
        <v>107</v>
      </c>
      <c r="AC13" s="7">
        <v>0</v>
      </c>
      <c r="AD13" s="46" t="s">
        <v>39</v>
      </c>
      <c r="AF13" s="7">
        <v>0</v>
      </c>
      <c r="AG13" s="12" t="s">
        <v>16</v>
      </c>
      <c r="AI13" s="7">
        <v>0</v>
      </c>
      <c r="AJ13" s="3" t="s">
        <v>16</v>
      </c>
    </row>
    <row r="14" spans="3:38" x14ac:dyDescent="0.25">
      <c r="D14" s="32">
        <f t="shared" ref="D14:D76" si="0">D13+1</f>
        <v>1</v>
      </c>
      <c r="E14" s="33"/>
      <c r="H14" s="1">
        <f t="shared" ref="H14:H60" si="1">H13+1</f>
        <v>1</v>
      </c>
      <c r="I14" s="6"/>
      <c r="K14" s="1">
        <f t="shared" ref="K14:K76" si="2">K13+1</f>
        <v>1</v>
      </c>
      <c r="L14" s="6"/>
      <c r="N14" s="1">
        <f t="shared" ref="N14:N76" si="3">N13+1</f>
        <v>1</v>
      </c>
      <c r="O14" s="6"/>
      <c r="Q14" s="1">
        <f t="shared" ref="Q14:Q76" si="4">Q13+1</f>
        <v>1</v>
      </c>
      <c r="R14" s="6"/>
      <c r="T14" s="1">
        <f t="shared" ref="T14:T76" si="5">T13+1</f>
        <v>1</v>
      </c>
      <c r="U14" s="6"/>
      <c r="W14" s="1">
        <f t="shared" ref="W14:W76" si="6">W13+1</f>
        <v>1</v>
      </c>
      <c r="X14" s="6"/>
      <c r="Z14" s="1">
        <f t="shared" ref="Z14:Z76" si="7">Z13+1</f>
        <v>1</v>
      </c>
      <c r="AA14" s="6"/>
      <c r="AC14" s="1">
        <f t="shared" ref="AC14:AC76" si="8">AC13+1</f>
        <v>1</v>
      </c>
      <c r="AD14" s="47" t="s">
        <v>37</v>
      </c>
      <c r="AF14" s="1">
        <f t="shared" ref="AF14:AF76" si="9">AF13+1</f>
        <v>1</v>
      </c>
      <c r="AG14" s="13"/>
      <c r="AI14" s="1">
        <f t="shared" ref="AI14:AI76" si="10">AI13+1</f>
        <v>1</v>
      </c>
      <c r="AJ14" s="6"/>
    </row>
    <row r="15" spans="3:38" x14ac:dyDescent="0.25">
      <c r="D15" s="32">
        <f t="shared" si="0"/>
        <v>2</v>
      </c>
      <c r="E15" s="33"/>
      <c r="H15" s="1">
        <f t="shared" si="1"/>
        <v>2</v>
      </c>
      <c r="I15" s="6"/>
      <c r="K15" s="1">
        <f t="shared" si="2"/>
        <v>2</v>
      </c>
      <c r="L15" s="6"/>
      <c r="N15" s="1">
        <f t="shared" si="3"/>
        <v>2</v>
      </c>
      <c r="O15" s="6"/>
      <c r="Q15" s="1">
        <f t="shared" si="4"/>
        <v>2</v>
      </c>
      <c r="R15" s="6"/>
      <c r="T15" s="1">
        <f t="shared" si="5"/>
        <v>2</v>
      </c>
      <c r="U15" s="6"/>
      <c r="W15" s="1">
        <f t="shared" si="6"/>
        <v>2</v>
      </c>
      <c r="X15" s="6"/>
      <c r="Z15" s="1">
        <f t="shared" si="7"/>
        <v>2</v>
      </c>
      <c r="AA15" s="6"/>
      <c r="AC15" s="1">
        <f t="shared" si="8"/>
        <v>2</v>
      </c>
      <c r="AD15" s="47" t="s">
        <v>38</v>
      </c>
      <c r="AF15" s="1">
        <f t="shared" si="9"/>
        <v>2</v>
      </c>
      <c r="AG15" s="13"/>
      <c r="AI15" s="1">
        <f t="shared" si="10"/>
        <v>2</v>
      </c>
      <c r="AJ15" s="6"/>
    </row>
    <row r="16" spans="3:38" x14ac:dyDescent="0.25">
      <c r="D16" s="32">
        <f t="shared" si="0"/>
        <v>3</v>
      </c>
      <c r="E16" s="33"/>
      <c r="H16" s="1">
        <f t="shared" si="1"/>
        <v>3</v>
      </c>
      <c r="I16" s="6"/>
      <c r="K16" s="1">
        <f t="shared" si="2"/>
        <v>3</v>
      </c>
      <c r="L16" s="6"/>
      <c r="N16" s="1">
        <f t="shared" si="3"/>
        <v>3</v>
      </c>
      <c r="O16" s="6"/>
      <c r="Q16" s="1">
        <f t="shared" si="4"/>
        <v>3</v>
      </c>
      <c r="R16" s="6"/>
      <c r="T16" s="1">
        <f t="shared" si="5"/>
        <v>3</v>
      </c>
      <c r="U16" s="6"/>
      <c r="W16" s="1">
        <f t="shared" si="6"/>
        <v>3</v>
      </c>
      <c r="X16" s="6"/>
      <c r="Z16" s="1">
        <f t="shared" si="7"/>
        <v>3</v>
      </c>
      <c r="AA16" s="6"/>
      <c r="AC16" s="1">
        <f t="shared" si="8"/>
        <v>3</v>
      </c>
      <c r="AD16" s="47" t="s">
        <v>111</v>
      </c>
      <c r="AF16" s="1">
        <f t="shared" si="9"/>
        <v>3</v>
      </c>
      <c r="AG16" s="13"/>
      <c r="AI16" s="1">
        <f t="shared" si="10"/>
        <v>3</v>
      </c>
      <c r="AJ16" s="6"/>
    </row>
    <row r="17" spans="4:36" x14ac:dyDescent="0.25">
      <c r="D17" s="32">
        <f t="shared" si="0"/>
        <v>4</v>
      </c>
      <c r="E17" s="33"/>
      <c r="H17" s="1">
        <f t="shared" si="1"/>
        <v>4</v>
      </c>
      <c r="I17" s="6"/>
      <c r="K17" s="1">
        <f t="shared" si="2"/>
        <v>4</v>
      </c>
      <c r="L17" s="6"/>
      <c r="N17" s="1">
        <f t="shared" si="3"/>
        <v>4</v>
      </c>
      <c r="O17" s="6"/>
      <c r="Q17" s="1">
        <f t="shared" si="4"/>
        <v>4</v>
      </c>
      <c r="R17" s="6"/>
      <c r="T17" s="1">
        <f t="shared" si="5"/>
        <v>4</v>
      </c>
      <c r="U17" s="6"/>
      <c r="W17" s="1">
        <f t="shared" si="6"/>
        <v>4</v>
      </c>
      <c r="X17" s="6"/>
      <c r="Z17" s="1">
        <f t="shared" si="7"/>
        <v>4</v>
      </c>
      <c r="AA17" s="6"/>
      <c r="AC17" s="1">
        <f t="shared" si="8"/>
        <v>4</v>
      </c>
      <c r="AD17" s="47" t="s">
        <v>40</v>
      </c>
      <c r="AF17" s="1">
        <f t="shared" si="9"/>
        <v>4</v>
      </c>
      <c r="AG17" s="13"/>
      <c r="AI17" s="1">
        <f t="shared" si="10"/>
        <v>4</v>
      </c>
      <c r="AJ17" s="6"/>
    </row>
    <row r="18" spans="4:36" x14ac:dyDescent="0.25">
      <c r="D18" s="32">
        <f t="shared" si="0"/>
        <v>5</v>
      </c>
      <c r="E18" s="33"/>
      <c r="H18" s="1">
        <f t="shared" si="1"/>
        <v>5</v>
      </c>
      <c r="I18" s="6"/>
      <c r="K18" s="1">
        <f t="shared" si="2"/>
        <v>5</v>
      </c>
      <c r="L18" s="6"/>
      <c r="N18" s="1">
        <f t="shared" si="3"/>
        <v>5</v>
      </c>
      <c r="O18" s="6"/>
      <c r="Q18" s="1">
        <f t="shared" si="4"/>
        <v>5</v>
      </c>
      <c r="R18" s="6"/>
      <c r="T18" s="1">
        <f t="shared" si="5"/>
        <v>5</v>
      </c>
      <c r="U18" s="6"/>
      <c r="W18" s="1">
        <f t="shared" si="6"/>
        <v>5</v>
      </c>
      <c r="X18" s="6"/>
      <c r="Z18" s="1">
        <f t="shared" si="7"/>
        <v>5</v>
      </c>
      <c r="AA18" s="6"/>
      <c r="AC18" s="1">
        <f t="shared" si="8"/>
        <v>5</v>
      </c>
      <c r="AD18" s="47" t="s">
        <v>112</v>
      </c>
      <c r="AF18" s="1">
        <f t="shared" si="9"/>
        <v>5</v>
      </c>
      <c r="AG18" s="13"/>
      <c r="AI18" s="1">
        <f t="shared" si="10"/>
        <v>5</v>
      </c>
      <c r="AJ18" s="6"/>
    </row>
    <row r="19" spans="4:36" x14ac:dyDescent="0.25">
      <c r="D19" s="32">
        <f t="shared" si="0"/>
        <v>6</v>
      </c>
      <c r="E19" s="33"/>
      <c r="H19" s="1">
        <f t="shared" si="1"/>
        <v>6</v>
      </c>
      <c r="I19" s="6"/>
      <c r="K19" s="1">
        <f t="shared" si="2"/>
        <v>6</v>
      </c>
      <c r="L19" s="6"/>
      <c r="N19" s="1">
        <f t="shared" si="3"/>
        <v>6</v>
      </c>
      <c r="O19" s="6"/>
      <c r="Q19" s="1">
        <f t="shared" si="4"/>
        <v>6</v>
      </c>
      <c r="R19" s="6"/>
      <c r="T19" s="1">
        <f t="shared" si="5"/>
        <v>6</v>
      </c>
      <c r="U19" s="6"/>
      <c r="W19" s="1">
        <f t="shared" si="6"/>
        <v>6</v>
      </c>
      <c r="X19" s="6"/>
      <c r="Z19" s="1">
        <f t="shared" si="7"/>
        <v>6</v>
      </c>
      <c r="AA19" s="6"/>
      <c r="AC19" s="1">
        <f t="shared" si="8"/>
        <v>6</v>
      </c>
      <c r="AD19" s="8" t="s">
        <v>56</v>
      </c>
      <c r="AF19" s="1">
        <f t="shared" si="9"/>
        <v>6</v>
      </c>
      <c r="AG19" s="13"/>
      <c r="AI19" s="1">
        <f t="shared" si="10"/>
        <v>6</v>
      </c>
      <c r="AJ19" s="6"/>
    </row>
    <row r="20" spans="4:36" ht="13.8" thickBot="1" x14ac:dyDescent="0.3">
      <c r="D20" s="32">
        <f t="shared" si="0"/>
        <v>7</v>
      </c>
      <c r="E20" s="34"/>
      <c r="H20" s="1">
        <f t="shared" si="1"/>
        <v>7</v>
      </c>
      <c r="I20" s="6"/>
      <c r="K20" s="17">
        <f t="shared" si="2"/>
        <v>7</v>
      </c>
      <c r="L20" s="6"/>
      <c r="N20" s="1">
        <f t="shared" si="3"/>
        <v>7</v>
      </c>
      <c r="O20" s="4"/>
      <c r="Q20" s="17">
        <f t="shared" si="4"/>
        <v>7</v>
      </c>
      <c r="R20" s="15"/>
      <c r="T20" s="1">
        <f t="shared" si="5"/>
        <v>7</v>
      </c>
      <c r="U20" s="4"/>
      <c r="W20" s="1">
        <f t="shared" si="6"/>
        <v>7</v>
      </c>
      <c r="X20" s="6"/>
      <c r="Z20" s="1">
        <f t="shared" si="7"/>
        <v>7</v>
      </c>
      <c r="AA20" s="6"/>
      <c r="AC20" s="19">
        <f t="shared" si="8"/>
        <v>7</v>
      </c>
      <c r="AD20" s="9"/>
      <c r="AF20" s="1">
        <f t="shared" si="9"/>
        <v>7</v>
      </c>
      <c r="AG20" s="14"/>
      <c r="AI20" s="1">
        <f t="shared" si="10"/>
        <v>7</v>
      </c>
      <c r="AJ20" s="15"/>
    </row>
    <row r="21" spans="4:36" x14ac:dyDescent="0.25">
      <c r="D21" s="30">
        <f t="shared" si="0"/>
        <v>8</v>
      </c>
      <c r="E21" s="31" t="s">
        <v>62</v>
      </c>
      <c r="H21" s="7">
        <f t="shared" si="1"/>
        <v>8</v>
      </c>
      <c r="I21" s="6"/>
      <c r="K21" s="1">
        <f t="shared" si="2"/>
        <v>8</v>
      </c>
      <c r="L21" s="6"/>
      <c r="N21" s="7">
        <f t="shared" si="3"/>
        <v>8</v>
      </c>
      <c r="O21" s="5" t="s">
        <v>86</v>
      </c>
      <c r="Q21" s="1">
        <f t="shared" si="4"/>
        <v>8</v>
      </c>
      <c r="R21" s="39" t="s">
        <v>91</v>
      </c>
      <c r="T21" s="7">
        <f t="shared" si="5"/>
        <v>8</v>
      </c>
      <c r="U21" s="38" t="s">
        <v>98</v>
      </c>
      <c r="W21" s="7">
        <f t="shared" si="6"/>
        <v>8</v>
      </c>
      <c r="X21" s="39"/>
      <c r="Z21" s="7">
        <f t="shared" si="7"/>
        <v>8</v>
      </c>
      <c r="AA21" s="39"/>
      <c r="AC21" s="7">
        <f t="shared" si="8"/>
        <v>8</v>
      </c>
      <c r="AD21" s="9"/>
      <c r="AF21" s="7">
        <f t="shared" si="9"/>
        <v>8</v>
      </c>
      <c r="AG21" s="12" t="s">
        <v>9</v>
      </c>
      <c r="AI21" s="7">
        <f t="shared" si="10"/>
        <v>8</v>
      </c>
      <c r="AJ21" s="3" t="s">
        <v>9</v>
      </c>
    </row>
    <row r="22" spans="4:36" x14ac:dyDescent="0.25">
      <c r="D22" s="32">
        <f t="shared" si="0"/>
        <v>9</v>
      </c>
      <c r="E22" s="33"/>
      <c r="H22" s="1">
        <f t="shared" si="1"/>
        <v>9</v>
      </c>
      <c r="I22" s="6"/>
      <c r="K22" s="1">
        <f t="shared" si="2"/>
        <v>9</v>
      </c>
      <c r="L22" s="6"/>
      <c r="N22" s="1">
        <f t="shared" si="3"/>
        <v>9</v>
      </c>
      <c r="O22" s="6"/>
      <c r="Q22" s="1">
        <f t="shared" si="4"/>
        <v>9</v>
      </c>
      <c r="R22" s="6"/>
      <c r="T22" s="1">
        <f t="shared" si="5"/>
        <v>9</v>
      </c>
      <c r="U22" s="6"/>
      <c r="W22" s="1">
        <f t="shared" si="6"/>
        <v>9</v>
      </c>
      <c r="X22" s="6"/>
      <c r="Z22" s="1">
        <f t="shared" si="7"/>
        <v>9</v>
      </c>
      <c r="AA22" s="6"/>
      <c r="AC22" s="1">
        <f t="shared" si="8"/>
        <v>9</v>
      </c>
      <c r="AD22" s="9"/>
      <c r="AF22" s="1">
        <f t="shared" si="9"/>
        <v>9</v>
      </c>
      <c r="AG22" s="13"/>
      <c r="AI22" s="1">
        <f t="shared" si="10"/>
        <v>9</v>
      </c>
      <c r="AJ22" s="6"/>
    </row>
    <row r="23" spans="4:36" x14ac:dyDescent="0.25">
      <c r="D23" s="32">
        <f t="shared" si="0"/>
        <v>10</v>
      </c>
      <c r="E23" s="33"/>
      <c r="H23" s="1">
        <f t="shared" si="1"/>
        <v>10</v>
      </c>
      <c r="I23" s="6"/>
      <c r="K23" s="1">
        <f t="shared" si="2"/>
        <v>10</v>
      </c>
      <c r="L23" s="6"/>
      <c r="N23" s="1">
        <f t="shared" si="3"/>
        <v>10</v>
      </c>
      <c r="O23" s="6"/>
      <c r="Q23" s="1">
        <f t="shared" si="4"/>
        <v>10</v>
      </c>
      <c r="R23" s="6"/>
      <c r="T23" s="1">
        <f t="shared" si="5"/>
        <v>10</v>
      </c>
      <c r="U23" s="6"/>
      <c r="W23" s="1">
        <f t="shared" si="6"/>
        <v>10</v>
      </c>
      <c r="X23" s="6"/>
      <c r="Z23" s="1">
        <f t="shared" si="7"/>
        <v>10</v>
      </c>
      <c r="AA23" s="6"/>
      <c r="AC23" s="1">
        <f t="shared" si="8"/>
        <v>10</v>
      </c>
      <c r="AD23" s="9"/>
      <c r="AF23" s="1">
        <f t="shared" si="9"/>
        <v>10</v>
      </c>
      <c r="AG23" s="13"/>
      <c r="AI23" s="1">
        <f t="shared" si="10"/>
        <v>10</v>
      </c>
      <c r="AJ23" s="6"/>
    </row>
    <row r="24" spans="4:36" x14ac:dyDescent="0.25">
      <c r="D24" s="32">
        <f t="shared" si="0"/>
        <v>11</v>
      </c>
      <c r="E24" s="33"/>
      <c r="H24" s="1">
        <f t="shared" si="1"/>
        <v>11</v>
      </c>
      <c r="I24" s="6"/>
      <c r="K24" s="1">
        <f t="shared" si="2"/>
        <v>11</v>
      </c>
      <c r="L24" s="6"/>
      <c r="N24" s="1">
        <f t="shared" si="3"/>
        <v>11</v>
      </c>
      <c r="O24" s="6"/>
      <c r="Q24" s="1">
        <f t="shared" si="4"/>
        <v>11</v>
      </c>
      <c r="R24" s="6"/>
      <c r="T24" s="1">
        <f t="shared" si="5"/>
        <v>11</v>
      </c>
      <c r="U24" s="6"/>
      <c r="W24" s="1">
        <f t="shared" si="6"/>
        <v>11</v>
      </c>
      <c r="X24" s="6"/>
      <c r="Z24" s="1">
        <f t="shared" si="7"/>
        <v>11</v>
      </c>
      <c r="AA24" s="6"/>
      <c r="AC24" s="1">
        <f t="shared" si="8"/>
        <v>11</v>
      </c>
      <c r="AD24" s="9"/>
      <c r="AF24" s="1">
        <f t="shared" si="9"/>
        <v>11</v>
      </c>
      <c r="AG24" s="13"/>
      <c r="AI24" s="1">
        <f t="shared" si="10"/>
        <v>11</v>
      </c>
      <c r="AJ24" s="6"/>
    </row>
    <row r="25" spans="4:36" x14ac:dyDescent="0.25">
      <c r="D25" s="32">
        <f t="shared" si="0"/>
        <v>12</v>
      </c>
      <c r="E25" s="33"/>
      <c r="H25" s="1">
        <f t="shared" si="1"/>
        <v>12</v>
      </c>
      <c r="I25" s="6"/>
      <c r="K25" s="1">
        <f t="shared" si="2"/>
        <v>12</v>
      </c>
      <c r="L25" s="6"/>
      <c r="N25" s="1">
        <f t="shared" si="3"/>
        <v>12</v>
      </c>
      <c r="O25" s="6"/>
      <c r="Q25" s="1">
        <f t="shared" si="4"/>
        <v>12</v>
      </c>
      <c r="R25" s="6"/>
      <c r="T25" s="1">
        <f t="shared" si="5"/>
        <v>12</v>
      </c>
      <c r="U25" s="6"/>
      <c r="W25" s="1">
        <f t="shared" si="6"/>
        <v>12</v>
      </c>
      <c r="X25" s="6"/>
      <c r="Z25" s="1">
        <f t="shared" si="7"/>
        <v>12</v>
      </c>
      <c r="AA25" s="6"/>
      <c r="AC25" s="1">
        <f t="shared" si="8"/>
        <v>12</v>
      </c>
      <c r="AD25" s="9"/>
      <c r="AF25" s="1">
        <f t="shared" si="9"/>
        <v>12</v>
      </c>
      <c r="AG25" s="13"/>
      <c r="AI25" s="1">
        <f t="shared" si="10"/>
        <v>12</v>
      </c>
      <c r="AJ25" s="6"/>
    </row>
    <row r="26" spans="4:36" x14ac:dyDescent="0.25">
      <c r="D26" s="32">
        <f t="shared" si="0"/>
        <v>13</v>
      </c>
      <c r="E26" s="33"/>
      <c r="H26" s="1">
        <f t="shared" si="1"/>
        <v>13</v>
      </c>
      <c r="I26" s="6"/>
      <c r="K26" s="1">
        <f t="shared" si="2"/>
        <v>13</v>
      </c>
      <c r="L26" s="6"/>
      <c r="N26" s="1">
        <f t="shared" si="3"/>
        <v>13</v>
      </c>
      <c r="O26" s="6"/>
      <c r="Q26" s="1">
        <f t="shared" si="4"/>
        <v>13</v>
      </c>
      <c r="R26" s="6"/>
      <c r="T26" s="1">
        <f t="shared" si="5"/>
        <v>13</v>
      </c>
      <c r="U26" s="6"/>
      <c r="W26" s="1">
        <f t="shared" si="6"/>
        <v>13</v>
      </c>
      <c r="X26" s="6"/>
      <c r="Z26" s="1">
        <f t="shared" si="7"/>
        <v>13</v>
      </c>
      <c r="AA26" s="6"/>
      <c r="AC26" s="1">
        <f t="shared" si="8"/>
        <v>13</v>
      </c>
      <c r="AD26" s="9"/>
      <c r="AF26" s="1">
        <f t="shared" si="9"/>
        <v>13</v>
      </c>
      <c r="AG26" s="13"/>
      <c r="AI26" s="1">
        <f t="shared" si="10"/>
        <v>13</v>
      </c>
      <c r="AJ26" s="6"/>
    </row>
    <row r="27" spans="4:36" x14ac:dyDescent="0.25">
      <c r="D27" s="32">
        <f t="shared" si="0"/>
        <v>14</v>
      </c>
      <c r="E27" s="33"/>
      <c r="H27" s="1">
        <f t="shared" si="1"/>
        <v>14</v>
      </c>
      <c r="I27" s="6"/>
      <c r="K27" s="1">
        <f t="shared" si="2"/>
        <v>14</v>
      </c>
      <c r="L27" s="6"/>
      <c r="N27" s="1">
        <f t="shared" si="3"/>
        <v>14</v>
      </c>
      <c r="O27" s="6"/>
      <c r="Q27" s="1">
        <f t="shared" si="4"/>
        <v>14</v>
      </c>
      <c r="R27" s="6"/>
      <c r="T27" s="1">
        <f t="shared" si="5"/>
        <v>14</v>
      </c>
      <c r="U27" s="6"/>
      <c r="W27" s="1">
        <f t="shared" si="6"/>
        <v>14</v>
      </c>
      <c r="X27" s="6"/>
      <c r="Z27" s="1">
        <f t="shared" si="7"/>
        <v>14</v>
      </c>
      <c r="AA27" s="6"/>
      <c r="AC27" s="1">
        <f t="shared" si="8"/>
        <v>14</v>
      </c>
      <c r="AD27" s="9"/>
      <c r="AF27" s="1">
        <f t="shared" si="9"/>
        <v>14</v>
      </c>
      <c r="AG27" s="13"/>
      <c r="AI27" s="1">
        <f t="shared" si="10"/>
        <v>14</v>
      </c>
      <c r="AJ27" s="6"/>
    </row>
    <row r="28" spans="4:36" ht="13.8" thickBot="1" x14ac:dyDescent="0.3">
      <c r="D28" s="32">
        <f t="shared" si="0"/>
        <v>15</v>
      </c>
      <c r="E28" s="34"/>
      <c r="H28" s="1">
        <f t="shared" si="1"/>
        <v>15</v>
      </c>
      <c r="I28" s="15"/>
      <c r="K28" s="1">
        <f t="shared" si="2"/>
        <v>15</v>
      </c>
      <c r="L28" s="15"/>
      <c r="N28" s="1">
        <f t="shared" si="3"/>
        <v>15</v>
      </c>
      <c r="O28" s="4"/>
      <c r="Q28" s="1">
        <f t="shared" si="4"/>
        <v>15</v>
      </c>
      <c r="R28" s="15"/>
      <c r="T28" s="1">
        <f t="shared" si="5"/>
        <v>15</v>
      </c>
      <c r="U28" s="4"/>
      <c r="W28" s="1">
        <f t="shared" si="6"/>
        <v>15</v>
      </c>
      <c r="X28" s="4"/>
      <c r="Z28" s="1">
        <f t="shared" si="7"/>
        <v>15</v>
      </c>
      <c r="AA28" s="4"/>
      <c r="AC28" s="1">
        <f t="shared" si="8"/>
        <v>15</v>
      </c>
      <c r="AD28" s="9"/>
      <c r="AF28" s="1">
        <f t="shared" si="9"/>
        <v>15</v>
      </c>
      <c r="AG28" s="14"/>
      <c r="AI28" s="1">
        <f t="shared" si="10"/>
        <v>15</v>
      </c>
      <c r="AJ28" s="15"/>
    </row>
    <row r="29" spans="4:36" x14ac:dyDescent="0.25">
      <c r="D29" s="30">
        <f t="shared" si="0"/>
        <v>16</v>
      </c>
      <c r="E29" s="33" t="s">
        <v>63</v>
      </c>
      <c r="H29" s="7">
        <f t="shared" si="1"/>
        <v>16</v>
      </c>
      <c r="I29" s="39" t="s">
        <v>68</v>
      </c>
      <c r="K29" s="7">
        <f t="shared" si="2"/>
        <v>16</v>
      </c>
      <c r="L29" s="6" t="s">
        <v>73</v>
      </c>
      <c r="N29" s="7">
        <f t="shared" si="3"/>
        <v>16</v>
      </c>
      <c r="O29" s="5" t="s">
        <v>87</v>
      </c>
      <c r="Q29" s="7">
        <f t="shared" si="4"/>
        <v>16</v>
      </c>
      <c r="R29" s="39" t="s">
        <v>92</v>
      </c>
      <c r="T29" s="7">
        <f t="shared" si="5"/>
        <v>16</v>
      </c>
      <c r="U29" s="38" t="s">
        <v>239</v>
      </c>
      <c r="W29" s="7">
        <f t="shared" si="6"/>
        <v>16</v>
      </c>
      <c r="X29" s="38" t="s">
        <v>102</v>
      </c>
      <c r="Z29" s="7">
        <f t="shared" si="7"/>
        <v>16</v>
      </c>
      <c r="AA29" s="38" t="s">
        <v>108</v>
      </c>
      <c r="AC29" s="7">
        <f t="shared" si="8"/>
        <v>16</v>
      </c>
      <c r="AD29" s="148" t="s">
        <v>251</v>
      </c>
      <c r="AF29" s="7">
        <f t="shared" si="9"/>
        <v>16</v>
      </c>
      <c r="AG29" s="12" t="s">
        <v>10</v>
      </c>
      <c r="AI29" s="7">
        <f t="shared" si="10"/>
        <v>16</v>
      </c>
      <c r="AJ29" s="3" t="s">
        <v>10</v>
      </c>
    </row>
    <row r="30" spans="4:36" x14ac:dyDescent="0.25">
      <c r="D30" s="32">
        <f t="shared" si="0"/>
        <v>17</v>
      </c>
      <c r="E30" s="33"/>
      <c r="H30" s="1">
        <f t="shared" si="1"/>
        <v>17</v>
      </c>
      <c r="I30" s="6"/>
      <c r="K30" s="1">
        <f t="shared" si="2"/>
        <v>17</v>
      </c>
      <c r="L30" s="6"/>
      <c r="N30" s="1">
        <f t="shared" si="3"/>
        <v>17</v>
      </c>
      <c r="O30" s="6"/>
      <c r="Q30" s="1">
        <f t="shared" si="4"/>
        <v>17</v>
      </c>
      <c r="R30" s="6"/>
      <c r="T30" s="1">
        <f t="shared" si="5"/>
        <v>17</v>
      </c>
      <c r="U30" s="6"/>
      <c r="W30" s="1">
        <f t="shared" si="6"/>
        <v>17</v>
      </c>
      <c r="X30" s="6"/>
      <c r="Z30" s="1">
        <f t="shared" si="7"/>
        <v>17</v>
      </c>
      <c r="AA30" s="6"/>
      <c r="AC30" s="1">
        <f t="shared" si="8"/>
        <v>17</v>
      </c>
      <c r="AD30" s="149"/>
      <c r="AF30" s="1">
        <f t="shared" si="9"/>
        <v>17</v>
      </c>
      <c r="AG30" s="13"/>
      <c r="AI30" s="1">
        <f t="shared" si="10"/>
        <v>17</v>
      </c>
      <c r="AJ30" s="6"/>
    </row>
    <row r="31" spans="4:36" x14ac:dyDescent="0.25">
      <c r="D31" s="32">
        <f t="shared" si="0"/>
        <v>18</v>
      </c>
      <c r="E31" s="33"/>
      <c r="H31" s="1">
        <f t="shared" si="1"/>
        <v>18</v>
      </c>
      <c r="I31" s="6"/>
      <c r="K31" s="1">
        <f t="shared" si="2"/>
        <v>18</v>
      </c>
      <c r="L31" s="6"/>
      <c r="N31" s="1">
        <f t="shared" si="3"/>
        <v>18</v>
      </c>
      <c r="O31" s="6"/>
      <c r="Q31" s="1">
        <f t="shared" si="4"/>
        <v>18</v>
      </c>
      <c r="R31" s="6"/>
      <c r="T31" s="1">
        <f t="shared" si="5"/>
        <v>18</v>
      </c>
      <c r="U31" s="6"/>
      <c r="W31" s="1">
        <f t="shared" si="6"/>
        <v>18</v>
      </c>
      <c r="X31" s="6"/>
      <c r="Z31" s="1">
        <f t="shared" si="7"/>
        <v>18</v>
      </c>
      <c r="AA31" s="6"/>
      <c r="AC31" s="1">
        <f t="shared" si="8"/>
        <v>18</v>
      </c>
      <c r="AD31" s="149"/>
      <c r="AF31" s="1">
        <f t="shared" si="9"/>
        <v>18</v>
      </c>
      <c r="AG31" s="13"/>
      <c r="AI31" s="1">
        <f t="shared" si="10"/>
        <v>18</v>
      </c>
      <c r="AJ31" s="6"/>
    </row>
    <row r="32" spans="4:36" x14ac:dyDescent="0.25">
      <c r="D32" s="32">
        <f t="shared" si="0"/>
        <v>19</v>
      </c>
      <c r="E32" s="33"/>
      <c r="H32" s="1">
        <f t="shared" si="1"/>
        <v>19</v>
      </c>
      <c r="I32" s="6"/>
      <c r="K32" s="1">
        <f t="shared" si="2"/>
        <v>19</v>
      </c>
      <c r="L32" s="6"/>
      <c r="N32" s="1">
        <f t="shared" si="3"/>
        <v>19</v>
      </c>
      <c r="O32" s="6"/>
      <c r="Q32" s="1">
        <f t="shared" si="4"/>
        <v>19</v>
      </c>
      <c r="R32" s="6"/>
      <c r="T32" s="1">
        <f t="shared" si="5"/>
        <v>19</v>
      </c>
      <c r="U32" s="6"/>
      <c r="W32" s="1">
        <f t="shared" si="6"/>
        <v>19</v>
      </c>
      <c r="X32" s="6"/>
      <c r="Z32" s="1">
        <f t="shared" si="7"/>
        <v>19</v>
      </c>
      <c r="AA32" s="6"/>
      <c r="AC32" s="1">
        <f t="shared" si="8"/>
        <v>19</v>
      </c>
      <c r="AD32" s="149"/>
      <c r="AF32" s="1">
        <f t="shared" si="9"/>
        <v>19</v>
      </c>
      <c r="AG32" s="13"/>
      <c r="AI32" s="1">
        <f t="shared" si="10"/>
        <v>19</v>
      </c>
      <c r="AJ32" s="6"/>
    </row>
    <row r="33" spans="4:36" x14ac:dyDescent="0.25">
      <c r="D33" s="32">
        <f t="shared" si="0"/>
        <v>20</v>
      </c>
      <c r="E33" s="33"/>
      <c r="H33" s="1">
        <f t="shared" si="1"/>
        <v>20</v>
      </c>
      <c r="I33" s="6"/>
      <c r="K33" s="1">
        <f t="shared" si="2"/>
        <v>20</v>
      </c>
      <c r="L33" s="6"/>
      <c r="N33" s="1">
        <f t="shared" si="3"/>
        <v>20</v>
      </c>
      <c r="O33" s="6"/>
      <c r="Q33" s="1">
        <f t="shared" si="4"/>
        <v>20</v>
      </c>
      <c r="R33" s="6"/>
      <c r="T33" s="1">
        <f t="shared" si="5"/>
        <v>20</v>
      </c>
      <c r="U33" s="6"/>
      <c r="W33" s="1">
        <f t="shared" si="6"/>
        <v>20</v>
      </c>
      <c r="X33" s="6"/>
      <c r="Z33" s="1">
        <f t="shared" si="7"/>
        <v>20</v>
      </c>
      <c r="AA33" s="6"/>
      <c r="AC33" s="1">
        <f t="shared" si="8"/>
        <v>20</v>
      </c>
      <c r="AD33" s="149"/>
      <c r="AF33" s="1">
        <f t="shared" si="9"/>
        <v>20</v>
      </c>
      <c r="AG33" s="13"/>
      <c r="AI33" s="1">
        <f t="shared" si="10"/>
        <v>20</v>
      </c>
      <c r="AJ33" s="6"/>
    </row>
    <row r="34" spans="4:36" x14ac:dyDescent="0.25">
      <c r="D34" s="32">
        <f t="shared" si="0"/>
        <v>21</v>
      </c>
      <c r="E34" s="33"/>
      <c r="H34" s="1">
        <f t="shared" si="1"/>
        <v>21</v>
      </c>
      <c r="I34" s="6"/>
      <c r="K34" s="1">
        <f t="shared" si="2"/>
        <v>21</v>
      </c>
      <c r="L34" s="6"/>
      <c r="N34" s="1">
        <f t="shared" si="3"/>
        <v>21</v>
      </c>
      <c r="O34" s="6"/>
      <c r="Q34" s="1">
        <f t="shared" si="4"/>
        <v>21</v>
      </c>
      <c r="R34" s="6"/>
      <c r="T34" s="1">
        <f t="shared" si="5"/>
        <v>21</v>
      </c>
      <c r="U34" s="6"/>
      <c r="W34" s="1">
        <f t="shared" si="6"/>
        <v>21</v>
      </c>
      <c r="X34" s="6"/>
      <c r="Z34" s="1">
        <f t="shared" si="7"/>
        <v>21</v>
      </c>
      <c r="AA34" s="6"/>
      <c r="AC34" s="1">
        <f t="shared" si="8"/>
        <v>21</v>
      </c>
      <c r="AD34" s="149"/>
      <c r="AF34" s="1">
        <f t="shared" si="9"/>
        <v>21</v>
      </c>
      <c r="AG34" s="13"/>
      <c r="AI34" s="1">
        <f t="shared" si="10"/>
        <v>21</v>
      </c>
      <c r="AJ34" s="6"/>
    </row>
    <row r="35" spans="4:36" x14ac:dyDescent="0.25">
      <c r="D35" s="32">
        <f t="shared" si="0"/>
        <v>22</v>
      </c>
      <c r="E35" s="33"/>
      <c r="H35" s="1">
        <f t="shared" si="1"/>
        <v>22</v>
      </c>
      <c r="I35" s="6"/>
      <c r="K35" s="1">
        <f t="shared" si="2"/>
        <v>22</v>
      </c>
      <c r="L35" s="6"/>
      <c r="N35" s="1">
        <f t="shared" si="3"/>
        <v>22</v>
      </c>
      <c r="O35" s="6"/>
      <c r="Q35" s="1">
        <f t="shared" si="4"/>
        <v>22</v>
      </c>
      <c r="R35" s="6"/>
      <c r="T35" s="1">
        <f t="shared" si="5"/>
        <v>22</v>
      </c>
      <c r="U35" s="6"/>
      <c r="W35" s="1">
        <f t="shared" si="6"/>
        <v>22</v>
      </c>
      <c r="X35" s="6"/>
      <c r="Z35" s="1">
        <f t="shared" si="7"/>
        <v>22</v>
      </c>
      <c r="AA35" s="6"/>
      <c r="AC35" s="1">
        <f t="shared" si="8"/>
        <v>22</v>
      </c>
      <c r="AD35" s="149"/>
      <c r="AF35" s="1">
        <f t="shared" si="9"/>
        <v>22</v>
      </c>
      <c r="AG35" s="13"/>
      <c r="AI35" s="1">
        <f t="shared" si="10"/>
        <v>22</v>
      </c>
      <c r="AJ35" s="6"/>
    </row>
    <row r="36" spans="4:36" ht="13.8" thickBot="1" x14ac:dyDescent="0.3">
      <c r="D36" s="32">
        <f t="shared" si="0"/>
        <v>23</v>
      </c>
      <c r="E36" s="34"/>
      <c r="H36" s="1">
        <f t="shared" si="1"/>
        <v>23</v>
      </c>
      <c r="I36" s="6"/>
      <c r="K36" s="17">
        <f t="shared" si="2"/>
        <v>23</v>
      </c>
      <c r="L36" s="15"/>
      <c r="N36" s="1">
        <f t="shared" si="3"/>
        <v>23</v>
      </c>
      <c r="O36" s="6"/>
      <c r="Q36" s="17">
        <f t="shared" si="4"/>
        <v>23</v>
      </c>
      <c r="R36" s="15"/>
      <c r="T36" s="1">
        <f t="shared" si="5"/>
        <v>23</v>
      </c>
      <c r="U36" s="4"/>
      <c r="W36" s="1">
        <f t="shared" si="6"/>
        <v>23</v>
      </c>
      <c r="X36" s="6"/>
      <c r="Z36" s="1">
        <f t="shared" si="7"/>
        <v>23</v>
      </c>
      <c r="AA36" s="6"/>
      <c r="AC36" s="1">
        <f t="shared" si="8"/>
        <v>23</v>
      </c>
      <c r="AD36" s="150"/>
      <c r="AF36" s="1">
        <f t="shared" si="9"/>
        <v>23</v>
      </c>
      <c r="AG36" s="14"/>
      <c r="AI36" s="1">
        <f t="shared" si="10"/>
        <v>23</v>
      </c>
      <c r="AJ36" s="15"/>
    </row>
    <row r="37" spans="4:36" x14ac:dyDescent="0.25">
      <c r="D37" s="30">
        <f t="shared" si="0"/>
        <v>24</v>
      </c>
      <c r="E37" s="33" t="s">
        <v>58</v>
      </c>
      <c r="H37" s="7">
        <f t="shared" si="1"/>
        <v>24</v>
      </c>
      <c r="I37" s="6"/>
      <c r="K37" s="1">
        <f t="shared" si="2"/>
        <v>24</v>
      </c>
      <c r="L37" s="6" t="s">
        <v>74</v>
      </c>
      <c r="N37" s="7">
        <f t="shared" si="3"/>
        <v>24</v>
      </c>
      <c r="O37" s="6"/>
      <c r="Q37" s="1">
        <f t="shared" si="4"/>
        <v>24</v>
      </c>
      <c r="R37" s="39" t="s">
        <v>93</v>
      </c>
      <c r="T37" s="7">
        <f t="shared" si="5"/>
        <v>24</v>
      </c>
      <c r="U37" s="39" t="s">
        <v>99</v>
      </c>
      <c r="W37" s="7">
        <f t="shared" si="6"/>
        <v>24</v>
      </c>
      <c r="X37" s="39"/>
      <c r="Z37" s="7">
        <f t="shared" si="7"/>
        <v>24</v>
      </c>
      <c r="AA37" s="39"/>
      <c r="AC37" s="7">
        <f t="shared" si="8"/>
        <v>24</v>
      </c>
      <c r="AD37" s="148" t="s">
        <v>252</v>
      </c>
      <c r="AF37" s="7">
        <f t="shared" si="9"/>
        <v>24</v>
      </c>
      <c r="AG37" s="12" t="s">
        <v>11</v>
      </c>
      <c r="AI37" s="7">
        <f t="shared" si="10"/>
        <v>24</v>
      </c>
      <c r="AJ37" s="3" t="s">
        <v>11</v>
      </c>
    </row>
    <row r="38" spans="4:36" x14ac:dyDescent="0.25">
      <c r="D38" s="32">
        <f t="shared" si="0"/>
        <v>25</v>
      </c>
      <c r="E38" s="33"/>
      <c r="H38" s="1">
        <f t="shared" si="1"/>
        <v>25</v>
      </c>
      <c r="I38" s="6"/>
      <c r="K38" s="1">
        <f t="shared" si="2"/>
        <v>25</v>
      </c>
      <c r="L38" s="6"/>
      <c r="N38" s="1">
        <f t="shared" si="3"/>
        <v>25</v>
      </c>
      <c r="O38" s="6"/>
      <c r="Q38" s="1">
        <f t="shared" si="4"/>
        <v>25</v>
      </c>
      <c r="R38" s="6"/>
      <c r="T38" s="1">
        <f t="shared" si="5"/>
        <v>25</v>
      </c>
      <c r="U38" s="6"/>
      <c r="W38" s="1">
        <f t="shared" si="6"/>
        <v>25</v>
      </c>
      <c r="X38" s="6"/>
      <c r="Z38" s="1">
        <f t="shared" si="7"/>
        <v>25</v>
      </c>
      <c r="AA38" s="6"/>
      <c r="AC38" s="1">
        <f t="shared" si="8"/>
        <v>25</v>
      </c>
      <c r="AD38" s="149"/>
      <c r="AF38" s="1">
        <f t="shared" si="9"/>
        <v>25</v>
      </c>
      <c r="AG38" s="13"/>
      <c r="AI38" s="1">
        <f t="shared" si="10"/>
        <v>25</v>
      </c>
      <c r="AJ38" s="6"/>
    </row>
    <row r="39" spans="4:36" x14ac:dyDescent="0.25">
      <c r="D39" s="32">
        <f t="shared" si="0"/>
        <v>26</v>
      </c>
      <c r="E39" s="33"/>
      <c r="H39" s="1">
        <f t="shared" si="1"/>
        <v>26</v>
      </c>
      <c r="I39" s="6"/>
      <c r="K39" s="1">
        <f t="shared" si="2"/>
        <v>26</v>
      </c>
      <c r="L39" s="6"/>
      <c r="N39" s="1">
        <f t="shared" si="3"/>
        <v>26</v>
      </c>
      <c r="O39" s="6"/>
      <c r="Q39" s="1">
        <f t="shared" si="4"/>
        <v>26</v>
      </c>
      <c r="R39" s="6"/>
      <c r="T39" s="1">
        <f t="shared" si="5"/>
        <v>26</v>
      </c>
      <c r="U39" s="6"/>
      <c r="W39" s="1">
        <f t="shared" si="6"/>
        <v>26</v>
      </c>
      <c r="X39" s="6"/>
      <c r="Z39" s="1">
        <f t="shared" si="7"/>
        <v>26</v>
      </c>
      <c r="AA39" s="6"/>
      <c r="AC39" s="1">
        <f t="shared" si="8"/>
        <v>26</v>
      </c>
      <c r="AD39" s="149"/>
      <c r="AF39" s="1">
        <f t="shared" si="9"/>
        <v>26</v>
      </c>
      <c r="AG39" s="13"/>
      <c r="AI39" s="1">
        <f t="shared" si="10"/>
        <v>26</v>
      </c>
      <c r="AJ39" s="6"/>
    </row>
    <row r="40" spans="4:36" x14ac:dyDescent="0.25">
      <c r="D40" s="32">
        <f t="shared" si="0"/>
        <v>27</v>
      </c>
      <c r="E40" s="33"/>
      <c r="H40" s="1">
        <f t="shared" si="1"/>
        <v>27</v>
      </c>
      <c r="I40" s="6"/>
      <c r="K40" s="1">
        <f t="shared" si="2"/>
        <v>27</v>
      </c>
      <c r="L40" s="6"/>
      <c r="N40" s="1">
        <f t="shared" si="3"/>
        <v>27</v>
      </c>
      <c r="O40" s="6"/>
      <c r="Q40" s="1">
        <f t="shared" si="4"/>
        <v>27</v>
      </c>
      <c r="R40" s="6"/>
      <c r="T40" s="1">
        <f t="shared" si="5"/>
        <v>27</v>
      </c>
      <c r="U40" s="6"/>
      <c r="W40" s="1">
        <f t="shared" si="6"/>
        <v>27</v>
      </c>
      <c r="X40" s="6"/>
      <c r="Z40" s="1">
        <f t="shared" si="7"/>
        <v>27</v>
      </c>
      <c r="AA40" s="6"/>
      <c r="AC40" s="1">
        <f t="shared" si="8"/>
        <v>27</v>
      </c>
      <c r="AD40" s="149"/>
      <c r="AF40" s="1">
        <f t="shared" si="9"/>
        <v>27</v>
      </c>
      <c r="AG40" s="13"/>
      <c r="AI40" s="1">
        <f t="shared" si="10"/>
        <v>27</v>
      </c>
      <c r="AJ40" s="6"/>
    </row>
    <row r="41" spans="4:36" x14ac:dyDescent="0.25">
      <c r="D41" s="32">
        <f t="shared" si="0"/>
        <v>28</v>
      </c>
      <c r="E41" s="33"/>
      <c r="H41" s="1">
        <f t="shared" si="1"/>
        <v>28</v>
      </c>
      <c r="I41" s="6"/>
      <c r="K41" s="1">
        <f t="shared" si="2"/>
        <v>28</v>
      </c>
      <c r="L41" s="6"/>
      <c r="N41" s="1">
        <f t="shared" si="3"/>
        <v>28</v>
      </c>
      <c r="O41" s="6"/>
      <c r="Q41" s="1">
        <f t="shared" si="4"/>
        <v>28</v>
      </c>
      <c r="R41" s="6"/>
      <c r="T41" s="1">
        <f t="shared" si="5"/>
        <v>28</v>
      </c>
      <c r="U41" s="6"/>
      <c r="W41" s="1">
        <f t="shared" si="6"/>
        <v>28</v>
      </c>
      <c r="X41" s="6"/>
      <c r="Z41" s="1">
        <f t="shared" si="7"/>
        <v>28</v>
      </c>
      <c r="AA41" s="6"/>
      <c r="AC41" s="1">
        <f t="shared" si="8"/>
        <v>28</v>
      </c>
      <c r="AD41" s="149"/>
      <c r="AF41" s="1">
        <f t="shared" si="9"/>
        <v>28</v>
      </c>
      <c r="AG41" s="13"/>
      <c r="AI41" s="1">
        <f t="shared" si="10"/>
        <v>28</v>
      </c>
      <c r="AJ41" s="6"/>
    </row>
    <row r="42" spans="4:36" x14ac:dyDescent="0.25">
      <c r="D42" s="32">
        <f t="shared" si="0"/>
        <v>29</v>
      </c>
      <c r="E42" s="33"/>
      <c r="H42" s="1">
        <f t="shared" si="1"/>
        <v>29</v>
      </c>
      <c r="I42" s="6"/>
      <c r="K42" s="1">
        <f t="shared" si="2"/>
        <v>29</v>
      </c>
      <c r="L42" s="6"/>
      <c r="N42" s="1">
        <f t="shared" si="3"/>
        <v>29</v>
      </c>
      <c r="O42" s="6"/>
      <c r="Q42" s="1">
        <f t="shared" si="4"/>
        <v>29</v>
      </c>
      <c r="R42" s="6"/>
      <c r="T42" s="1">
        <f t="shared" si="5"/>
        <v>29</v>
      </c>
      <c r="U42" s="6"/>
      <c r="W42" s="1">
        <f t="shared" si="6"/>
        <v>29</v>
      </c>
      <c r="X42" s="6"/>
      <c r="Z42" s="1">
        <f t="shared" si="7"/>
        <v>29</v>
      </c>
      <c r="AA42" s="6"/>
      <c r="AC42" s="1">
        <f t="shared" si="8"/>
        <v>29</v>
      </c>
      <c r="AD42" s="149"/>
      <c r="AF42" s="1">
        <f t="shared" si="9"/>
        <v>29</v>
      </c>
      <c r="AG42" s="13"/>
      <c r="AI42" s="1">
        <f t="shared" si="10"/>
        <v>29</v>
      </c>
      <c r="AJ42" s="6"/>
    </row>
    <row r="43" spans="4:36" x14ac:dyDescent="0.25">
      <c r="D43" s="32">
        <f t="shared" si="0"/>
        <v>30</v>
      </c>
      <c r="E43" s="33"/>
      <c r="H43" s="1">
        <f t="shared" si="1"/>
        <v>30</v>
      </c>
      <c r="I43" s="6"/>
      <c r="K43" s="1">
        <f t="shared" si="2"/>
        <v>30</v>
      </c>
      <c r="L43" s="6"/>
      <c r="N43" s="1">
        <f t="shared" si="3"/>
        <v>30</v>
      </c>
      <c r="O43" s="6"/>
      <c r="Q43" s="1">
        <f t="shared" si="4"/>
        <v>30</v>
      </c>
      <c r="R43" s="6"/>
      <c r="T43" s="1">
        <f t="shared" si="5"/>
        <v>30</v>
      </c>
      <c r="U43" s="6"/>
      <c r="W43" s="1">
        <f t="shared" si="6"/>
        <v>30</v>
      </c>
      <c r="X43" s="6"/>
      <c r="Z43" s="1">
        <f t="shared" si="7"/>
        <v>30</v>
      </c>
      <c r="AA43" s="6"/>
      <c r="AC43" s="1">
        <f t="shared" si="8"/>
        <v>30</v>
      </c>
      <c r="AD43" s="149"/>
      <c r="AF43" s="1">
        <f t="shared" si="9"/>
        <v>30</v>
      </c>
      <c r="AG43" s="13"/>
      <c r="AI43" s="1">
        <f t="shared" si="10"/>
        <v>30</v>
      </c>
      <c r="AJ43" s="6"/>
    </row>
    <row r="44" spans="4:36" ht="13.8" thickBot="1" x14ac:dyDescent="0.3">
      <c r="D44" s="32">
        <f t="shared" si="0"/>
        <v>31</v>
      </c>
      <c r="E44" s="34"/>
      <c r="H44" s="1">
        <f t="shared" si="1"/>
        <v>31</v>
      </c>
      <c r="I44" s="15"/>
      <c r="K44" s="1">
        <f t="shared" si="2"/>
        <v>31</v>
      </c>
      <c r="L44" s="15"/>
      <c r="N44" s="1">
        <f t="shared" si="3"/>
        <v>31</v>
      </c>
      <c r="O44" s="15"/>
      <c r="Q44" s="1">
        <f t="shared" si="4"/>
        <v>31</v>
      </c>
      <c r="R44" s="15"/>
      <c r="T44" s="1">
        <f t="shared" si="5"/>
        <v>31</v>
      </c>
      <c r="U44" s="15"/>
      <c r="W44" s="1">
        <f t="shared" si="6"/>
        <v>31</v>
      </c>
      <c r="X44" s="4"/>
      <c r="Z44" s="1">
        <f t="shared" si="7"/>
        <v>31</v>
      </c>
      <c r="AA44" s="4"/>
      <c r="AC44" s="1">
        <f t="shared" si="8"/>
        <v>31</v>
      </c>
      <c r="AD44" s="150"/>
      <c r="AF44" s="1">
        <f t="shared" si="9"/>
        <v>31</v>
      </c>
      <c r="AG44" s="14"/>
      <c r="AI44" s="1">
        <f t="shared" si="10"/>
        <v>31</v>
      </c>
      <c r="AJ44" s="15"/>
    </row>
    <row r="45" spans="4:36" x14ac:dyDescent="0.25">
      <c r="D45" s="35">
        <f t="shared" si="0"/>
        <v>32</v>
      </c>
      <c r="E45" s="33" t="s">
        <v>64</v>
      </c>
      <c r="H45" s="7">
        <f t="shared" si="1"/>
        <v>32</v>
      </c>
      <c r="I45" s="39" t="s">
        <v>69</v>
      </c>
      <c r="K45" s="7">
        <f t="shared" si="2"/>
        <v>32</v>
      </c>
      <c r="L45" s="6" t="s">
        <v>75</v>
      </c>
      <c r="N45" s="7">
        <f t="shared" si="3"/>
        <v>32</v>
      </c>
      <c r="O45" s="39" t="s">
        <v>88</v>
      </c>
      <c r="Q45" s="7">
        <f t="shared" si="4"/>
        <v>32</v>
      </c>
      <c r="R45" s="45" t="s">
        <v>94</v>
      </c>
      <c r="T45" s="7">
        <f t="shared" si="5"/>
        <v>32</v>
      </c>
      <c r="U45" s="39" t="s">
        <v>240</v>
      </c>
      <c r="W45" s="7">
        <f t="shared" si="6"/>
        <v>32</v>
      </c>
      <c r="X45" s="38" t="s">
        <v>103</v>
      </c>
      <c r="Z45" s="7">
        <f t="shared" si="7"/>
        <v>32</v>
      </c>
      <c r="AA45" s="38" t="s">
        <v>109</v>
      </c>
      <c r="AC45" s="7">
        <f t="shared" si="8"/>
        <v>32</v>
      </c>
      <c r="AD45" s="149" t="s">
        <v>253</v>
      </c>
      <c r="AF45" s="7">
        <f t="shared" si="9"/>
        <v>32</v>
      </c>
      <c r="AG45" s="12" t="s">
        <v>12</v>
      </c>
      <c r="AI45" s="7">
        <f t="shared" si="10"/>
        <v>32</v>
      </c>
      <c r="AJ45" s="3" t="s">
        <v>12</v>
      </c>
    </row>
    <row r="46" spans="4:36" ht="13.8" thickBot="1" x14ac:dyDescent="0.3">
      <c r="D46" s="32">
        <f t="shared" si="0"/>
        <v>33</v>
      </c>
      <c r="E46" s="33"/>
      <c r="H46" s="1">
        <f t="shared" si="1"/>
        <v>33</v>
      </c>
      <c r="I46" s="6"/>
      <c r="K46" s="1">
        <f t="shared" si="2"/>
        <v>33</v>
      </c>
      <c r="L46" s="6"/>
      <c r="N46" s="1">
        <f t="shared" si="3"/>
        <v>33</v>
      </c>
      <c r="O46" s="6"/>
      <c r="Q46" s="1">
        <f t="shared" si="4"/>
        <v>33</v>
      </c>
      <c r="R46" s="45" t="s">
        <v>95</v>
      </c>
      <c r="T46" s="1">
        <f t="shared" si="5"/>
        <v>33</v>
      </c>
      <c r="U46" s="6"/>
      <c r="W46" s="1">
        <f t="shared" si="6"/>
        <v>33</v>
      </c>
      <c r="X46" s="6"/>
      <c r="Z46" s="1">
        <f t="shared" si="7"/>
        <v>33</v>
      </c>
      <c r="AA46" s="6"/>
      <c r="AC46" s="1">
        <f t="shared" si="8"/>
        <v>33</v>
      </c>
      <c r="AD46" s="149"/>
      <c r="AF46" s="1">
        <f t="shared" si="9"/>
        <v>33</v>
      </c>
      <c r="AG46" s="13"/>
      <c r="AI46" s="1">
        <f t="shared" si="10"/>
        <v>33</v>
      </c>
      <c r="AJ46" s="6"/>
    </row>
    <row r="47" spans="4:36" x14ac:dyDescent="0.25">
      <c r="D47" s="32">
        <f t="shared" si="0"/>
        <v>34</v>
      </c>
      <c r="E47" s="33"/>
      <c r="H47" s="1">
        <f t="shared" si="1"/>
        <v>34</v>
      </c>
      <c r="I47" s="6"/>
      <c r="K47" s="1">
        <f t="shared" si="2"/>
        <v>34</v>
      </c>
      <c r="L47" s="6"/>
      <c r="N47" s="1">
        <f t="shared" si="3"/>
        <v>34</v>
      </c>
      <c r="O47" s="6"/>
      <c r="Q47" s="1">
        <f t="shared" si="4"/>
        <v>34</v>
      </c>
      <c r="R47" s="132" t="s">
        <v>56</v>
      </c>
      <c r="T47" s="1">
        <f t="shared" si="5"/>
        <v>34</v>
      </c>
      <c r="U47" s="6"/>
      <c r="W47" s="1">
        <f t="shared" si="6"/>
        <v>34</v>
      </c>
      <c r="X47" s="6"/>
      <c r="Z47" s="1">
        <f t="shared" si="7"/>
        <v>34</v>
      </c>
      <c r="AA47" s="6"/>
      <c r="AC47" s="1">
        <f t="shared" si="8"/>
        <v>34</v>
      </c>
      <c r="AD47" s="149"/>
      <c r="AF47" s="1">
        <f t="shared" si="9"/>
        <v>34</v>
      </c>
      <c r="AG47" s="13"/>
      <c r="AI47" s="1">
        <f t="shared" si="10"/>
        <v>34</v>
      </c>
      <c r="AJ47" s="6"/>
    </row>
    <row r="48" spans="4:36" x14ac:dyDescent="0.25">
      <c r="D48" s="32">
        <f t="shared" si="0"/>
        <v>35</v>
      </c>
      <c r="E48" s="33"/>
      <c r="H48" s="1">
        <f t="shared" si="1"/>
        <v>35</v>
      </c>
      <c r="I48" s="6"/>
      <c r="K48" s="1">
        <f t="shared" si="2"/>
        <v>35</v>
      </c>
      <c r="L48" s="6"/>
      <c r="N48" s="1">
        <f t="shared" si="3"/>
        <v>35</v>
      </c>
      <c r="O48" s="6"/>
      <c r="Q48" s="1">
        <f t="shared" si="4"/>
        <v>35</v>
      </c>
      <c r="R48" s="133"/>
      <c r="T48" s="1">
        <f t="shared" si="5"/>
        <v>35</v>
      </c>
      <c r="U48" s="6"/>
      <c r="W48" s="1">
        <f t="shared" si="6"/>
        <v>35</v>
      </c>
      <c r="X48" s="6"/>
      <c r="Z48" s="1">
        <f t="shared" si="7"/>
        <v>35</v>
      </c>
      <c r="AA48" s="6"/>
      <c r="AC48" s="1">
        <f t="shared" si="8"/>
        <v>35</v>
      </c>
      <c r="AD48" s="149"/>
      <c r="AF48" s="1">
        <f t="shared" si="9"/>
        <v>35</v>
      </c>
      <c r="AG48" s="13"/>
      <c r="AI48" s="1">
        <f t="shared" si="10"/>
        <v>35</v>
      </c>
      <c r="AJ48" s="6"/>
    </row>
    <row r="49" spans="4:36" x14ac:dyDescent="0.25">
      <c r="D49" s="32">
        <f t="shared" si="0"/>
        <v>36</v>
      </c>
      <c r="E49" s="33"/>
      <c r="H49" s="1">
        <f t="shared" si="1"/>
        <v>36</v>
      </c>
      <c r="I49" s="6"/>
      <c r="K49" s="1">
        <f t="shared" si="2"/>
        <v>36</v>
      </c>
      <c r="L49" s="6"/>
      <c r="N49" s="1">
        <f t="shared" si="3"/>
        <v>36</v>
      </c>
      <c r="O49" s="6"/>
      <c r="Q49" s="1">
        <f t="shared" si="4"/>
        <v>36</v>
      </c>
      <c r="R49" s="133"/>
      <c r="T49" s="1">
        <f t="shared" si="5"/>
        <v>36</v>
      </c>
      <c r="U49" s="6"/>
      <c r="W49" s="1">
        <f t="shared" si="6"/>
        <v>36</v>
      </c>
      <c r="X49" s="6"/>
      <c r="Z49" s="1">
        <f t="shared" si="7"/>
        <v>36</v>
      </c>
      <c r="AA49" s="6"/>
      <c r="AC49" s="1">
        <f t="shared" si="8"/>
        <v>36</v>
      </c>
      <c r="AD49" s="149"/>
      <c r="AF49" s="1">
        <f t="shared" si="9"/>
        <v>36</v>
      </c>
      <c r="AG49" s="13"/>
      <c r="AI49" s="1">
        <f t="shared" si="10"/>
        <v>36</v>
      </c>
      <c r="AJ49" s="6"/>
    </row>
    <row r="50" spans="4:36" x14ac:dyDescent="0.25">
      <c r="D50" s="32">
        <f t="shared" si="0"/>
        <v>37</v>
      </c>
      <c r="E50" s="33"/>
      <c r="H50" s="1">
        <f t="shared" si="1"/>
        <v>37</v>
      </c>
      <c r="I50" s="6"/>
      <c r="K50" s="1">
        <f t="shared" si="2"/>
        <v>37</v>
      </c>
      <c r="L50" s="6"/>
      <c r="N50" s="1">
        <f t="shared" si="3"/>
        <v>37</v>
      </c>
      <c r="O50" s="6"/>
      <c r="Q50" s="1">
        <f t="shared" si="4"/>
        <v>37</v>
      </c>
      <c r="R50" s="133"/>
      <c r="T50" s="1">
        <f t="shared" si="5"/>
        <v>37</v>
      </c>
      <c r="U50" s="6"/>
      <c r="W50" s="1">
        <f t="shared" si="6"/>
        <v>37</v>
      </c>
      <c r="X50" s="6"/>
      <c r="Z50" s="1">
        <f t="shared" si="7"/>
        <v>37</v>
      </c>
      <c r="AA50" s="6"/>
      <c r="AC50" s="1">
        <f t="shared" si="8"/>
        <v>37</v>
      </c>
      <c r="AD50" s="149"/>
      <c r="AF50" s="1">
        <f t="shared" si="9"/>
        <v>37</v>
      </c>
      <c r="AG50" s="13"/>
      <c r="AI50" s="1">
        <f t="shared" si="10"/>
        <v>37</v>
      </c>
      <c r="AJ50" s="6"/>
    </row>
    <row r="51" spans="4:36" x14ac:dyDescent="0.25">
      <c r="D51" s="32">
        <f t="shared" si="0"/>
        <v>38</v>
      </c>
      <c r="E51" s="33"/>
      <c r="H51" s="1">
        <f t="shared" si="1"/>
        <v>38</v>
      </c>
      <c r="I51" s="6"/>
      <c r="K51" s="1">
        <f t="shared" si="2"/>
        <v>38</v>
      </c>
      <c r="L51" s="6"/>
      <c r="N51" s="1">
        <f t="shared" si="3"/>
        <v>38</v>
      </c>
      <c r="O51" s="6"/>
      <c r="Q51" s="1">
        <f t="shared" si="4"/>
        <v>38</v>
      </c>
      <c r="R51" s="133"/>
      <c r="T51" s="1">
        <f t="shared" si="5"/>
        <v>38</v>
      </c>
      <c r="U51" s="6"/>
      <c r="W51" s="1">
        <f t="shared" si="6"/>
        <v>38</v>
      </c>
      <c r="X51" s="6"/>
      <c r="Z51" s="1">
        <f t="shared" si="7"/>
        <v>38</v>
      </c>
      <c r="AA51" s="6"/>
      <c r="AC51" s="1">
        <f t="shared" si="8"/>
        <v>38</v>
      </c>
      <c r="AD51" s="149"/>
      <c r="AF51" s="1">
        <f t="shared" si="9"/>
        <v>38</v>
      </c>
      <c r="AG51" s="13"/>
      <c r="AI51" s="1">
        <f t="shared" si="10"/>
        <v>38</v>
      </c>
      <c r="AJ51" s="6"/>
    </row>
    <row r="52" spans="4:36" ht="13.8" thickBot="1" x14ac:dyDescent="0.3">
      <c r="D52" s="36">
        <f t="shared" si="0"/>
        <v>39</v>
      </c>
      <c r="E52" s="34"/>
      <c r="H52" s="1">
        <f t="shared" si="1"/>
        <v>39</v>
      </c>
      <c r="I52" s="6"/>
      <c r="K52" s="1">
        <f t="shared" si="2"/>
        <v>39</v>
      </c>
      <c r="L52" s="15"/>
      <c r="N52" s="1">
        <f t="shared" si="3"/>
        <v>39</v>
      </c>
      <c r="O52" s="6"/>
      <c r="Q52" s="1">
        <f t="shared" si="4"/>
        <v>39</v>
      </c>
      <c r="R52" s="133"/>
      <c r="T52" s="1">
        <f t="shared" si="5"/>
        <v>39</v>
      </c>
      <c r="U52" s="15"/>
      <c r="W52" s="1">
        <f t="shared" si="6"/>
        <v>39</v>
      </c>
      <c r="X52" s="15"/>
      <c r="Z52" s="1">
        <f t="shared" si="7"/>
        <v>39</v>
      </c>
      <c r="AA52" s="6"/>
      <c r="AC52" s="1">
        <f t="shared" si="8"/>
        <v>39</v>
      </c>
      <c r="AD52" s="150"/>
      <c r="AF52" s="1">
        <f t="shared" si="9"/>
        <v>39</v>
      </c>
      <c r="AG52" s="14"/>
      <c r="AI52" s="1">
        <f t="shared" si="10"/>
        <v>39</v>
      </c>
      <c r="AJ52" s="15"/>
    </row>
    <row r="53" spans="4:36" x14ac:dyDescent="0.25">
      <c r="D53" s="32">
        <f t="shared" si="0"/>
        <v>40</v>
      </c>
      <c r="E53" s="33" t="s">
        <v>65</v>
      </c>
      <c r="H53" s="7">
        <f t="shared" si="1"/>
        <v>40</v>
      </c>
      <c r="I53" s="6"/>
      <c r="K53" s="7">
        <f t="shared" si="2"/>
        <v>40</v>
      </c>
      <c r="L53" s="4" t="s">
        <v>76</v>
      </c>
      <c r="N53" s="7">
        <f t="shared" si="3"/>
        <v>40</v>
      </c>
      <c r="O53" s="6"/>
      <c r="Q53" s="11">
        <f t="shared" si="4"/>
        <v>40</v>
      </c>
      <c r="R53" s="133"/>
      <c r="T53" s="7">
        <f t="shared" si="5"/>
        <v>40</v>
      </c>
      <c r="U53" s="39" t="s">
        <v>241</v>
      </c>
      <c r="W53" s="7">
        <f t="shared" si="6"/>
        <v>40</v>
      </c>
      <c r="X53" s="39" t="s">
        <v>104</v>
      </c>
      <c r="Z53" s="7">
        <f t="shared" si="7"/>
        <v>40</v>
      </c>
      <c r="AA53" s="39"/>
      <c r="AC53" s="7">
        <f t="shared" si="8"/>
        <v>40</v>
      </c>
      <c r="AD53" s="149" t="s">
        <v>254</v>
      </c>
      <c r="AF53" s="7">
        <f t="shared" si="9"/>
        <v>40</v>
      </c>
      <c r="AG53" s="12" t="s">
        <v>13</v>
      </c>
      <c r="AI53" s="7">
        <f t="shared" si="10"/>
        <v>40</v>
      </c>
      <c r="AJ53" s="3" t="s">
        <v>13</v>
      </c>
    </row>
    <row r="54" spans="4:36" x14ac:dyDescent="0.25">
      <c r="D54" s="32">
        <f t="shared" si="0"/>
        <v>41</v>
      </c>
      <c r="E54" s="33"/>
      <c r="H54" s="1">
        <f t="shared" si="1"/>
        <v>41</v>
      </c>
      <c r="I54" s="6"/>
      <c r="K54" s="1">
        <f t="shared" si="2"/>
        <v>41</v>
      </c>
      <c r="L54" s="4" t="s">
        <v>77</v>
      </c>
      <c r="N54" s="1">
        <f t="shared" si="3"/>
        <v>41</v>
      </c>
      <c r="O54" s="6"/>
      <c r="Q54" s="1">
        <f t="shared" si="4"/>
        <v>41</v>
      </c>
      <c r="R54" s="133"/>
      <c r="T54" s="1">
        <f t="shared" si="5"/>
        <v>41</v>
      </c>
      <c r="U54" s="6"/>
      <c r="W54" s="1">
        <f t="shared" si="6"/>
        <v>41</v>
      </c>
      <c r="X54" s="6"/>
      <c r="Z54" s="1">
        <f t="shared" si="7"/>
        <v>41</v>
      </c>
      <c r="AA54" s="6"/>
      <c r="AC54" s="1">
        <f t="shared" si="8"/>
        <v>41</v>
      </c>
      <c r="AD54" s="149"/>
      <c r="AF54" s="1">
        <f t="shared" si="9"/>
        <v>41</v>
      </c>
      <c r="AG54" s="13"/>
      <c r="AI54" s="1">
        <f t="shared" si="10"/>
        <v>41</v>
      </c>
      <c r="AJ54" s="6"/>
    </row>
    <row r="55" spans="4:36" x14ac:dyDescent="0.25">
      <c r="D55" s="40">
        <f t="shared" si="0"/>
        <v>42</v>
      </c>
      <c r="E55" s="41"/>
      <c r="H55" s="1">
        <f t="shared" si="1"/>
        <v>42</v>
      </c>
      <c r="I55" s="6"/>
      <c r="K55" s="1">
        <f t="shared" si="2"/>
        <v>42</v>
      </c>
      <c r="L55" s="4" t="s">
        <v>78</v>
      </c>
      <c r="N55" s="1">
        <f t="shared" si="3"/>
        <v>42</v>
      </c>
      <c r="O55" s="6"/>
      <c r="Q55" s="1">
        <f t="shared" si="4"/>
        <v>42</v>
      </c>
      <c r="R55" s="133"/>
      <c r="T55" s="1">
        <f t="shared" si="5"/>
        <v>42</v>
      </c>
      <c r="U55" s="6"/>
      <c r="W55" s="1">
        <f t="shared" si="6"/>
        <v>42</v>
      </c>
      <c r="X55" s="6"/>
      <c r="Z55" s="1">
        <f t="shared" si="7"/>
        <v>42</v>
      </c>
      <c r="AA55" s="6"/>
      <c r="AC55" s="1">
        <f t="shared" si="8"/>
        <v>42</v>
      </c>
      <c r="AD55" s="149"/>
      <c r="AF55" s="1">
        <f t="shared" si="9"/>
        <v>42</v>
      </c>
      <c r="AG55" s="13"/>
      <c r="AI55" s="1">
        <f t="shared" si="10"/>
        <v>42</v>
      </c>
      <c r="AJ55" s="6"/>
    </row>
    <row r="56" spans="4:36" x14ac:dyDescent="0.25">
      <c r="D56" s="40">
        <f t="shared" si="0"/>
        <v>43</v>
      </c>
      <c r="E56" s="42" t="s">
        <v>66</v>
      </c>
      <c r="H56" s="1">
        <f t="shared" si="1"/>
        <v>43</v>
      </c>
      <c r="I56" s="6"/>
      <c r="K56" s="1">
        <f t="shared" si="2"/>
        <v>43</v>
      </c>
      <c r="L56" s="4" t="s">
        <v>79</v>
      </c>
      <c r="N56" s="1">
        <f t="shared" si="3"/>
        <v>43</v>
      </c>
      <c r="O56" s="6"/>
      <c r="Q56" s="1">
        <f t="shared" si="4"/>
        <v>43</v>
      </c>
      <c r="R56" s="43"/>
      <c r="T56" s="1">
        <f t="shared" si="5"/>
        <v>43</v>
      </c>
      <c r="U56" s="6"/>
      <c r="W56" s="1">
        <f t="shared" si="6"/>
        <v>43</v>
      </c>
      <c r="X56" s="6"/>
      <c r="Z56" s="1">
        <f t="shared" si="7"/>
        <v>43</v>
      </c>
      <c r="AA56" s="6"/>
      <c r="AC56" s="1">
        <f t="shared" si="8"/>
        <v>43</v>
      </c>
      <c r="AD56" s="149"/>
      <c r="AF56" s="1">
        <f t="shared" si="9"/>
        <v>43</v>
      </c>
      <c r="AG56" s="13"/>
      <c r="AI56" s="1">
        <f t="shared" si="10"/>
        <v>43</v>
      </c>
      <c r="AJ56" s="6"/>
    </row>
    <row r="57" spans="4:36" x14ac:dyDescent="0.25">
      <c r="D57" s="32">
        <f t="shared" si="0"/>
        <v>44</v>
      </c>
      <c r="E57" s="9" t="s">
        <v>56</v>
      </c>
      <c r="H57" s="1">
        <f t="shared" si="1"/>
        <v>44</v>
      </c>
      <c r="I57" s="6"/>
      <c r="K57" s="1">
        <f t="shared" si="2"/>
        <v>44</v>
      </c>
      <c r="L57" s="122" t="s">
        <v>56</v>
      </c>
      <c r="N57" s="1">
        <f t="shared" si="3"/>
        <v>44</v>
      </c>
      <c r="O57" s="6"/>
      <c r="Q57" s="1">
        <f t="shared" si="4"/>
        <v>44</v>
      </c>
      <c r="R57" s="9"/>
      <c r="T57" s="1">
        <f t="shared" si="5"/>
        <v>44</v>
      </c>
      <c r="U57" s="6"/>
      <c r="W57" s="1">
        <f t="shared" si="6"/>
        <v>44</v>
      </c>
      <c r="X57" s="6"/>
      <c r="Z57" s="1">
        <f t="shared" si="7"/>
        <v>44</v>
      </c>
      <c r="AA57" s="6"/>
      <c r="AC57" s="1">
        <f t="shared" si="8"/>
        <v>44</v>
      </c>
      <c r="AD57" s="149"/>
      <c r="AF57" s="1">
        <f t="shared" si="9"/>
        <v>44</v>
      </c>
      <c r="AG57" s="13"/>
      <c r="AI57" s="1">
        <f t="shared" si="10"/>
        <v>44</v>
      </c>
      <c r="AJ57" s="6"/>
    </row>
    <row r="58" spans="4:36" x14ac:dyDescent="0.25">
      <c r="D58" s="32">
        <f t="shared" si="0"/>
        <v>45</v>
      </c>
      <c r="E58" s="9"/>
      <c r="H58" s="1">
        <f t="shared" si="1"/>
        <v>45</v>
      </c>
      <c r="I58" s="6"/>
      <c r="K58" s="1">
        <f t="shared" si="2"/>
        <v>45</v>
      </c>
      <c r="L58" s="4" t="s">
        <v>81</v>
      </c>
      <c r="N58" s="1">
        <f t="shared" si="3"/>
        <v>45</v>
      </c>
      <c r="O58" s="6"/>
      <c r="Q58" s="1">
        <f t="shared" si="4"/>
        <v>45</v>
      </c>
      <c r="R58" s="9"/>
      <c r="T58" s="1">
        <f t="shared" si="5"/>
        <v>45</v>
      </c>
      <c r="U58" s="6"/>
      <c r="W58" s="1">
        <f t="shared" si="6"/>
        <v>45</v>
      </c>
      <c r="X58" s="6"/>
      <c r="Z58" s="1">
        <f t="shared" si="7"/>
        <v>45</v>
      </c>
      <c r="AA58" s="6"/>
      <c r="AC58" s="1">
        <f t="shared" si="8"/>
        <v>45</v>
      </c>
      <c r="AD58" s="149"/>
      <c r="AF58" s="1">
        <f t="shared" si="9"/>
        <v>45</v>
      </c>
      <c r="AG58" s="13"/>
      <c r="AI58" s="1">
        <f t="shared" si="10"/>
        <v>45</v>
      </c>
      <c r="AJ58" s="6"/>
    </row>
    <row r="59" spans="4:36" x14ac:dyDescent="0.25">
      <c r="D59" s="32">
        <f t="shared" si="0"/>
        <v>46</v>
      </c>
      <c r="E59" s="9"/>
      <c r="H59" s="1">
        <f t="shared" si="1"/>
        <v>46</v>
      </c>
      <c r="I59" s="6"/>
      <c r="K59" s="1">
        <f t="shared" si="2"/>
        <v>46</v>
      </c>
      <c r="L59" s="4" t="s">
        <v>82</v>
      </c>
      <c r="N59" s="1">
        <f t="shared" si="3"/>
        <v>46</v>
      </c>
      <c r="O59" s="6"/>
      <c r="Q59" s="1">
        <f t="shared" si="4"/>
        <v>46</v>
      </c>
      <c r="R59" s="9"/>
      <c r="T59" s="1">
        <f t="shared" si="5"/>
        <v>46</v>
      </c>
      <c r="U59" s="6"/>
      <c r="W59" s="1">
        <f t="shared" si="6"/>
        <v>46</v>
      </c>
      <c r="X59" s="6"/>
      <c r="Z59" s="1">
        <f t="shared" si="7"/>
        <v>46</v>
      </c>
      <c r="AA59" s="6"/>
      <c r="AC59" s="1">
        <f t="shared" si="8"/>
        <v>46</v>
      </c>
      <c r="AD59" s="149"/>
      <c r="AF59" s="1">
        <f t="shared" si="9"/>
        <v>46</v>
      </c>
      <c r="AG59" s="13"/>
      <c r="AI59" s="1">
        <f t="shared" si="10"/>
        <v>46</v>
      </c>
      <c r="AJ59" s="6"/>
    </row>
    <row r="60" spans="4:36" ht="13.8" thickBot="1" x14ac:dyDescent="0.3">
      <c r="D60" s="36">
        <f t="shared" si="0"/>
        <v>47</v>
      </c>
      <c r="E60" s="9"/>
      <c r="H60" s="1">
        <f t="shared" si="1"/>
        <v>47</v>
      </c>
      <c r="I60" s="4"/>
      <c r="K60" s="17">
        <f t="shared" si="2"/>
        <v>47</v>
      </c>
      <c r="L60" s="15" t="s">
        <v>83</v>
      </c>
      <c r="N60" s="1">
        <f t="shared" si="3"/>
        <v>47</v>
      </c>
      <c r="O60" s="15"/>
      <c r="Q60" s="17">
        <f t="shared" si="4"/>
        <v>47</v>
      </c>
      <c r="R60" s="9"/>
      <c r="T60" s="1">
        <f t="shared" si="5"/>
        <v>47</v>
      </c>
      <c r="U60" s="15"/>
      <c r="W60" s="1">
        <f t="shared" si="6"/>
        <v>47</v>
      </c>
      <c r="X60" s="15"/>
      <c r="Z60" s="1">
        <f t="shared" si="7"/>
        <v>47</v>
      </c>
      <c r="AA60" s="15"/>
      <c r="AC60" s="1">
        <f t="shared" si="8"/>
        <v>47</v>
      </c>
      <c r="AD60" s="150"/>
      <c r="AF60" s="1">
        <f t="shared" si="9"/>
        <v>47</v>
      </c>
      <c r="AG60" s="14"/>
      <c r="AI60" s="1">
        <f t="shared" si="10"/>
        <v>47</v>
      </c>
      <c r="AJ60" s="15"/>
    </row>
    <row r="61" spans="4:36" x14ac:dyDescent="0.25">
      <c r="D61" s="32">
        <f t="shared" si="0"/>
        <v>48</v>
      </c>
      <c r="E61" s="9"/>
      <c r="H61" s="7">
        <f t="shared" ref="H61:H76" si="11">H60+1</f>
        <v>48</v>
      </c>
      <c r="I61" s="39" t="s">
        <v>219</v>
      </c>
      <c r="K61" s="32">
        <f t="shared" si="2"/>
        <v>48</v>
      </c>
      <c r="L61" s="9" t="s">
        <v>56</v>
      </c>
      <c r="N61" s="7">
        <f t="shared" si="3"/>
        <v>48</v>
      </c>
      <c r="O61" s="4" t="s">
        <v>80</v>
      </c>
      <c r="Q61" s="32">
        <f t="shared" si="4"/>
        <v>48</v>
      </c>
      <c r="R61" s="9" t="s">
        <v>56</v>
      </c>
      <c r="T61" s="11">
        <f t="shared" si="5"/>
        <v>48</v>
      </c>
      <c r="U61" s="132" t="s">
        <v>56</v>
      </c>
      <c r="W61" s="7">
        <f t="shared" si="6"/>
        <v>48</v>
      </c>
      <c r="X61" s="39" t="s">
        <v>105</v>
      </c>
      <c r="Z61" s="7">
        <f t="shared" si="7"/>
        <v>48</v>
      </c>
      <c r="AA61" s="39" t="s">
        <v>110</v>
      </c>
      <c r="AC61" s="7">
        <f t="shared" si="8"/>
        <v>48</v>
      </c>
      <c r="AD61" s="149" t="s">
        <v>255</v>
      </c>
      <c r="AF61" s="7">
        <f t="shared" si="9"/>
        <v>48</v>
      </c>
      <c r="AG61" s="12" t="s">
        <v>14</v>
      </c>
      <c r="AI61" s="7">
        <f t="shared" si="10"/>
        <v>48</v>
      </c>
      <c r="AJ61" s="3" t="s">
        <v>14</v>
      </c>
    </row>
    <row r="62" spans="4:36" x14ac:dyDescent="0.25">
      <c r="D62" s="32">
        <f t="shared" si="0"/>
        <v>49</v>
      </c>
      <c r="E62" s="9"/>
      <c r="H62" s="1">
        <f t="shared" si="11"/>
        <v>49</v>
      </c>
      <c r="I62" s="6"/>
      <c r="K62" s="32">
        <f t="shared" si="2"/>
        <v>49</v>
      </c>
      <c r="L62" s="9"/>
      <c r="N62" s="1">
        <f t="shared" si="3"/>
        <v>49</v>
      </c>
      <c r="O62" s="135" t="s">
        <v>56</v>
      </c>
      <c r="Q62" s="32">
        <f t="shared" si="4"/>
        <v>49</v>
      </c>
      <c r="R62" s="9"/>
      <c r="T62" s="1">
        <f t="shared" si="5"/>
        <v>49</v>
      </c>
      <c r="U62" s="133"/>
      <c r="W62" s="1">
        <f t="shared" si="6"/>
        <v>49</v>
      </c>
      <c r="X62" s="6"/>
      <c r="Z62" s="1">
        <f t="shared" si="7"/>
        <v>49</v>
      </c>
      <c r="AA62" s="6"/>
      <c r="AC62" s="1">
        <f t="shared" si="8"/>
        <v>49</v>
      </c>
      <c r="AD62" s="149"/>
      <c r="AF62" s="1">
        <f t="shared" si="9"/>
        <v>49</v>
      </c>
      <c r="AG62" s="13"/>
      <c r="AI62" s="1">
        <f t="shared" si="10"/>
        <v>49</v>
      </c>
      <c r="AJ62" s="6"/>
    </row>
    <row r="63" spans="4:36" x14ac:dyDescent="0.25">
      <c r="D63" s="32">
        <f t="shared" si="0"/>
        <v>50</v>
      </c>
      <c r="E63" s="9"/>
      <c r="H63" s="1">
        <f t="shared" si="11"/>
        <v>50</v>
      </c>
      <c r="I63" s="6"/>
      <c r="K63" s="32">
        <f t="shared" si="2"/>
        <v>50</v>
      </c>
      <c r="L63" s="9"/>
      <c r="N63" s="1">
        <f t="shared" si="3"/>
        <v>50</v>
      </c>
      <c r="O63" s="133"/>
      <c r="Q63" s="32">
        <f t="shared" si="4"/>
        <v>50</v>
      </c>
      <c r="R63" s="9"/>
      <c r="T63" s="1">
        <f t="shared" si="5"/>
        <v>50</v>
      </c>
      <c r="U63" s="133"/>
      <c r="W63" s="1">
        <f t="shared" si="6"/>
        <v>50</v>
      </c>
      <c r="X63" s="6"/>
      <c r="Z63" s="1">
        <f t="shared" si="7"/>
        <v>50</v>
      </c>
      <c r="AA63" s="6"/>
      <c r="AC63" s="1">
        <f t="shared" si="8"/>
        <v>50</v>
      </c>
      <c r="AD63" s="149"/>
      <c r="AF63" s="1">
        <f t="shared" si="9"/>
        <v>50</v>
      </c>
      <c r="AG63" s="13"/>
      <c r="AI63" s="1">
        <f t="shared" si="10"/>
        <v>50</v>
      </c>
      <c r="AJ63" s="6"/>
    </row>
    <row r="64" spans="4:36" x14ac:dyDescent="0.25">
      <c r="D64" s="32">
        <f>D63+1</f>
        <v>51</v>
      </c>
      <c r="E64" s="9"/>
      <c r="H64" s="1">
        <f>H63+1</f>
        <v>51</v>
      </c>
      <c r="I64" s="6"/>
      <c r="K64" s="32">
        <f>K63+1</f>
        <v>51</v>
      </c>
      <c r="L64" s="9"/>
      <c r="N64" s="1">
        <f t="shared" si="3"/>
        <v>51</v>
      </c>
      <c r="O64" s="133"/>
      <c r="Q64" s="32">
        <f>Q63+1</f>
        <v>51</v>
      </c>
      <c r="R64" s="9"/>
      <c r="T64" s="1">
        <f t="shared" si="5"/>
        <v>51</v>
      </c>
      <c r="U64" s="133"/>
      <c r="W64" s="1">
        <f t="shared" si="6"/>
        <v>51</v>
      </c>
      <c r="X64" s="6"/>
      <c r="Z64" s="1">
        <f t="shared" si="7"/>
        <v>51</v>
      </c>
      <c r="AA64" s="4"/>
      <c r="AC64" s="1">
        <f t="shared" si="8"/>
        <v>51</v>
      </c>
      <c r="AD64" s="149"/>
      <c r="AF64" s="1">
        <f>AF63+1</f>
        <v>51</v>
      </c>
      <c r="AG64" s="13"/>
      <c r="AI64" s="1">
        <f>AI63+1</f>
        <v>51</v>
      </c>
      <c r="AJ64" s="6"/>
    </row>
    <row r="65" spans="3:36" x14ac:dyDescent="0.25">
      <c r="C65" s="24"/>
      <c r="D65" s="32">
        <f t="shared" si="0"/>
        <v>52</v>
      </c>
      <c r="E65" s="9"/>
      <c r="H65" s="1">
        <f t="shared" si="11"/>
        <v>52</v>
      </c>
      <c r="I65" s="6"/>
      <c r="K65" s="32">
        <f t="shared" si="2"/>
        <v>52</v>
      </c>
      <c r="L65" s="9"/>
      <c r="N65" s="1">
        <f t="shared" si="3"/>
        <v>52</v>
      </c>
      <c r="O65" s="133"/>
      <c r="Q65" s="32">
        <f t="shared" si="4"/>
        <v>52</v>
      </c>
      <c r="R65" s="9"/>
      <c r="T65" s="1">
        <f t="shared" si="5"/>
        <v>52</v>
      </c>
      <c r="U65" s="133"/>
      <c r="W65" s="1">
        <f t="shared" si="6"/>
        <v>52</v>
      </c>
      <c r="X65" s="6"/>
      <c r="Z65" s="1">
        <f t="shared" si="7"/>
        <v>52</v>
      </c>
      <c r="AA65" s="39" t="s">
        <v>285</v>
      </c>
      <c r="AC65" s="1">
        <f t="shared" si="8"/>
        <v>52</v>
      </c>
      <c r="AD65" s="149"/>
      <c r="AF65" s="1">
        <f t="shared" si="9"/>
        <v>52</v>
      </c>
      <c r="AG65" s="13"/>
      <c r="AI65" s="1">
        <f t="shared" si="10"/>
        <v>52</v>
      </c>
      <c r="AJ65" s="6"/>
    </row>
    <row r="66" spans="3:36" x14ac:dyDescent="0.25">
      <c r="D66" s="32">
        <f t="shared" si="0"/>
        <v>53</v>
      </c>
      <c r="E66" s="9"/>
      <c r="H66" s="1">
        <f t="shared" si="11"/>
        <v>53</v>
      </c>
      <c r="I66" s="6"/>
      <c r="K66" s="32">
        <f t="shared" si="2"/>
        <v>53</v>
      </c>
      <c r="L66" s="9"/>
      <c r="N66" s="1">
        <f t="shared" si="3"/>
        <v>53</v>
      </c>
      <c r="O66" s="133"/>
      <c r="Q66" s="32">
        <f t="shared" si="4"/>
        <v>53</v>
      </c>
      <c r="R66" s="9"/>
      <c r="T66" s="1">
        <f t="shared" si="5"/>
        <v>53</v>
      </c>
      <c r="U66" s="133"/>
      <c r="W66" s="1">
        <f t="shared" si="6"/>
        <v>53</v>
      </c>
      <c r="X66" s="6"/>
      <c r="Z66" s="1">
        <f t="shared" si="7"/>
        <v>53</v>
      </c>
      <c r="AA66" s="6"/>
      <c r="AC66" s="1">
        <f t="shared" si="8"/>
        <v>53</v>
      </c>
      <c r="AD66" s="149"/>
      <c r="AF66" s="1">
        <f t="shared" si="9"/>
        <v>53</v>
      </c>
      <c r="AG66" s="13"/>
      <c r="AI66" s="1">
        <f t="shared" si="10"/>
        <v>53</v>
      </c>
      <c r="AJ66" s="6"/>
    </row>
    <row r="67" spans="3:36" x14ac:dyDescent="0.25">
      <c r="D67" s="32">
        <f t="shared" si="0"/>
        <v>54</v>
      </c>
      <c r="E67" s="9"/>
      <c r="H67" s="1">
        <f t="shared" si="11"/>
        <v>54</v>
      </c>
      <c r="I67" s="6"/>
      <c r="K67" s="32">
        <f t="shared" si="2"/>
        <v>54</v>
      </c>
      <c r="L67" s="9"/>
      <c r="N67" s="1">
        <f t="shared" si="3"/>
        <v>54</v>
      </c>
      <c r="O67" s="133"/>
      <c r="Q67" s="32">
        <f t="shared" si="4"/>
        <v>54</v>
      </c>
      <c r="R67" s="9"/>
      <c r="T67" s="1">
        <f t="shared" si="5"/>
        <v>54</v>
      </c>
      <c r="U67" s="133"/>
      <c r="W67" s="1">
        <f t="shared" si="6"/>
        <v>54</v>
      </c>
      <c r="X67" s="6"/>
      <c r="Z67" s="1">
        <f t="shared" si="7"/>
        <v>54</v>
      </c>
      <c r="AA67" s="6"/>
      <c r="AC67" s="1">
        <f t="shared" si="8"/>
        <v>54</v>
      </c>
      <c r="AD67" s="149"/>
      <c r="AF67" s="1">
        <f t="shared" si="9"/>
        <v>54</v>
      </c>
      <c r="AG67" s="13"/>
      <c r="AI67" s="1">
        <f t="shared" si="10"/>
        <v>54</v>
      </c>
      <c r="AJ67" s="6"/>
    </row>
    <row r="68" spans="3:36" ht="13.8" thickBot="1" x14ac:dyDescent="0.3">
      <c r="D68" s="36">
        <f t="shared" si="0"/>
        <v>55</v>
      </c>
      <c r="E68" s="9"/>
      <c r="H68" s="1">
        <f t="shared" si="11"/>
        <v>55</v>
      </c>
      <c r="I68" s="6"/>
      <c r="K68" s="36">
        <f t="shared" si="2"/>
        <v>55</v>
      </c>
      <c r="L68" s="9"/>
      <c r="N68" s="1">
        <f t="shared" si="3"/>
        <v>55</v>
      </c>
      <c r="O68" s="133"/>
      <c r="Q68" s="36">
        <f t="shared" si="4"/>
        <v>55</v>
      </c>
      <c r="R68" s="9"/>
      <c r="T68" s="1">
        <f t="shared" si="5"/>
        <v>55</v>
      </c>
      <c r="U68" s="133"/>
      <c r="W68" s="1">
        <f t="shared" si="6"/>
        <v>55</v>
      </c>
      <c r="X68" s="6"/>
      <c r="Z68" s="1">
        <f t="shared" si="7"/>
        <v>55</v>
      </c>
      <c r="AA68" s="15"/>
      <c r="AC68" s="1">
        <f t="shared" si="8"/>
        <v>55</v>
      </c>
      <c r="AD68" s="150"/>
      <c r="AF68" s="1">
        <f t="shared" si="9"/>
        <v>55</v>
      </c>
      <c r="AG68" s="14"/>
      <c r="AI68" s="1">
        <f t="shared" si="10"/>
        <v>55</v>
      </c>
      <c r="AJ68" s="15"/>
    </row>
    <row r="69" spans="3:36" x14ac:dyDescent="0.25">
      <c r="C69" s="24"/>
      <c r="D69" s="32">
        <f t="shared" si="0"/>
        <v>56</v>
      </c>
      <c r="E69" s="9"/>
      <c r="H69" s="7">
        <f t="shared" si="11"/>
        <v>56</v>
      </c>
      <c r="I69" s="4"/>
      <c r="K69" s="32">
        <f t="shared" si="2"/>
        <v>56</v>
      </c>
      <c r="L69" s="9"/>
      <c r="N69" s="11">
        <f t="shared" si="3"/>
        <v>56</v>
      </c>
      <c r="O69" s="133"/>
      <c r="Q69" s="32">
        <f t="shared" si="4"/>
        <v>56</v>
      </c>
      <c r="R69" s="9"/>
      <c r="T69" s="11">
        <f t="shared" si="5"/>
        <v>56</v>
      </c>
      <c r="U69" s="133"/>
      <c r="W69" s="7">
        <f t="shared" si="6"/>
        <v>56</v>
      </c>
      <c r="X69" s="39"/>
      <c r="Z69" s="7">
        <f t="shared" si="7"/>
        <v>56</v>
      </c>
      <c r="AA69" s="9" t="s">
        <v>56</v>
      </c>
      <c r="AC69" s="7">
        <f t="shared" si="8"/>
        <v>56</v>
      </c>
      <c r="AD69" s="149" t="s">
        <v>256</v>
      </c>
      <c r="AF69" s="7">
        <f t="shared" si="9"/>
        <v>56</v>
      </c>
      <c r="AG69" s="12" t="s">
        <v>15</v>
      </c>
      <c r="AI69" s="7">
        <f t="shared" si="10"/>
        <v>56</v>
      </c>
      <c r="AJ69" s="3" t="s">
        <v>15</v>
      </c>
    </row>
    <row r="70" spans="3:36" x14ac:dyDescent="0.25">
      <c r="D70" s="32">
        <f t="shared" si="0"/>
        <v>57</v>
      </c>
      <c r="E70" s="9"/>
      <c r="H70" s="1">
        <f t="shared" si="11"/>
        <v>57</v>
      </c>
      <c r="I70" s="38" t="s">
        <v>70</v>
      </c>
      <c r="K70" s="32">
        <f t="shared" si="2"/>
        <v>57</v>
      </c>
      <c r="L70" s="9"/>
      <c r="N70" s="1">
        <f t="shared" si="3"/>
        <v>57</v>
      </c>
      <c r="O70" s="133"/>
      <c r="Q70" s="32">
        <f t="shared" si="4"/>
        <v>57</v>
      </c>
      <c r="R70" s="9"/>
      <c r="T70" s="1">
        <f t="shared" si="5"/>
        <v>57</v>
      </c>
      <c r="U70" s="133"/>
      <c r="W70" s="1">
        <f t="shared" si="6"/>
        <v>57</v>
      </c>
      <c r="X70" s="6"/>
      <c r="Z70" s="1">
        <f t="shared" si="7"/>
        <v>57</v>
      </c>
      <c r="AA70" s="9"/>
      <c r="AC70" s="1">
        <f t="shared" si="8"/>
        <v>57</v>
      </c>
      <c r="AD70" s="149"/>
      <c r="AF70" s="1">
        <f t="shared" si="9"/>
        <v>57</v>
      </c>
      <c r="AG70" s="13"/>
      <c r="AI70" s="1">
        <f t="shared" si="10"/>
        <v>57</v>
      </c>
      <c r="AJ70" s="6"/>
    </row>
    <row r="71" spans="3:36" x14ac:dyDescent="0.25">
      <c r="D71" s="32">
        <f t="shared" si="0"/>
        <v>58</v>
      </c>
      <c r="E71" s="9"/>
      <c r="H71" s="1">
        <f t="shared" si="11"/>
        <v>58</v>
      </c>
      <c r="I71" s="4"/>
      <c r="K71" s="32">
        <f t="shared" si="2"/>
        <v>58</v>
      </c>
      <c r="L71" s="9"/>
      <c r="N71" s="1">
        <f t="shared" si="3"/>
        <v>58</v>
      </c>
      <c r="O71" s="133"/>
      <c r="Q71" s="32">
        <f t="shared" si="4"/>
        <v>58</v>
      </c>
      <c r="R71" s="9"/>
      <c r="T71" s="1">
        <f t="shared" si="5"/>
        <v>58</v>
      </c>
      <c r="U71" s="133"/>
      <c r="W71" s="1">
        <f t="shared" si="6"/>
        <v>58</v>
      </c>
      <c r="X71" s="6"/>
      <c r="Z71" s="1">
        <f t="shared" si="7"/>
        <v>58</v>
      </c>
      <c r="AA71" s="9"/>
      <c r="AC71" s="1">
        <f t="shared" si="8"/>
        <v>58</v>
      </c>
      <c r="AD71" s="151"/>
      <c r="AF71" s="1">
        <f t="shared" si="9"/>
        <v>58</v>
      </c>
      <c r="AG71" s="13"/>
      <c r="AI71" s="1">
        <f t="shared" si="10"/>
        <v>58</v>
      </c>
      <c r="AJ71" s="6"/>
    </row>
    <row r="72" spans="3:36" x14ac:dyDescent="0.25">
      <c r="D72" s="32">
        <f>D71+1</f>
        <v>59</v>
      </c>
      <c r="E72" s="9"/>
      <c r="H72" s="1">
        <f>H71+1</f>
        <v>59</v>
      </c>
      <c r="I72" s="43" t="s">
        <v>56</v>
      </c>
      <c r="K72" s="32">
        <f>K71+1</f>
        <v>59</v>
      </c>
      <c r="L72" s="9"/>
      <c r="N72" s="1">
        <f t="shared" si="3"/>
        <v>59</v>
      </c>
      <c r="O72" s="133"/>
      <c r="Q72" s="32">
        <f>Q71+1</f>
        <v>59</v>
      </c>
      <c r="R72" s="9"/>
      <c r="T72" s="1">
        <f t="shared" si="5"/>
        <v>59</v>
      </c>
      <c r="U72" s="133"/>
      <c r="W72" s="1">
        <f t="shared" si="6"/>
        <v>59</v>
      </c>
      <c r="X72" s="6"/>
      <c r="Z72" s="1">
        <f t="shared" si="7"/>
        <v>59</v>
      </c>
      <c r="AA72" s="9"/>
      <c r="AC72" s="1">
        <f t="shared" si="8"/>
        <v>59</v>
      </c>
      <c r="AD72" s="9" t="s">
        <v>56</v>
      </c>
      <c r="AF72" s="1">
        <f>AF71+1</f>
        <v>59</v>
      </c>
      <c r="AG72" s="13"/>
      <c r="AI72" s="1">
        <f>AI71+1</f>
        <v>59</v>
      </c>
      <c r="AJ72" s="6"/>
    </row>
    <row r="73" spans="3:36" x14ac:dyDescent="0.25">
      <c r="D73" s="32">
        <f t="shared" si="0"/>
        <v>60</v>
      </c>
      <c r="E73" s="9"/>
      <c r="H73" s="1">
        <f t="shared" si="11"/>
        <v>60</v>
      </c>
      <c r="I73" s="9"/>
      <c r="K73" s="32">
        <f t="shared" si="2"/>
        <v>60</v>
      </c>
      <c r="L73" s="9"/>
      <c r="N73" s="1">
        <f t="shared" si="3"/>
        <v>60</v>
      </c>
      <c r="O73" s="133"/>
      <c r="Q73" s="32">
        <f t="shared" si="4"/>
        <v>60</v>
      </c>
      <c r="R73" s="9"/>
      <c r="T73" s="1">
        <f t="shared" si="5"/>
        <v>60</v>
      </c>
      <c r="U73" s="133"/>
      <c r="W73" s="1">
        <f t="shared" si="6"/>
        <v>60</v>
      </c>
      <c r="X73" s="6"/>
      <c r="Z73" s="1">
        <f t="shared" si="7"/>
        <v>60</v>
      </c>
      <c r="AA73" s="9"/>
      <c r="AC73" s="1">
        <f t="shared" si="8"/>
        <v>60</v>
      </c>
      <c r="AD73" s="9"/>
      <c r="AF73" s="1">
        <f t="shared" si="9"/>
        <v>60</v>
      </c>
      <c r="AG73" s="13"/>
      <c r="AI73" s="1">
        <f t="shared" si="10"/>
        <v>60</v>
      </c>
      <c r="AJ73" s="6"/>
    </row>
    <row r="74" spans="3:36" x14ac:dyDescent="0.25">
      <c r="D74" s="32">
        <f t="shared" si="0"/>
        <v>61</v>
      </c>
      <c r="E74" s="9"/>
      <c r="H74" s="1">
        <f t="shared" si="11"/>
        <v>61</v>
      </c>
      <c r="I74" s="9"/>
      <c r="K74" s="32">
        <f t="shared" si="2"/>
        <v>61</v>
      </c>
      <c r="L74" s="9"/>
      <c r="N74" s="1">
        <f t="shared" si="3"/>
        <v>61</v>
      </c>
      <c r="O74" s="133"/>
      <c r="Q74" s="32">
        <f t="shared" si="4"/>
        <v>61</v>
      </c>
      <c r="R74" s="9"/>
      <c r="T74" s="1">
        <f t="shared" si="5"/>
        <v>61</v>
      </c>
      <c r="U74" s="133"/>
      <c r="W74" s="1">
        <f t="shared" si="6"/>
        <v>61</v>
      </c>
      <c r="X74" s="6"/>
      <c r="Z74" s="1">
        <f t="shared" si="7"/>
        <v>61</v>
      </c>
      <c r="AA74" s="9"/>
      <c r="AC74" s="1">
        <f t="shared" si="8"/>
        <v>61</v>
      </c>
      <c r="AD74" s="9"/>
      <c r="AF74" s="1">
        <f t="shared" si="9"/>
        <v>61</v>
      </c>
      <c r="AG74" s="13"/>
      <c r="AI74" s="1">
        <f t="shared" si="10"/>
        <v>61</v>
      </c>
      <c r="AJ74" s="6"/>
    </row>
    <row r="75" spans="3:36" x14ac:dyDescent="0.25">
      <c r="D75" s="32">
        <f t="shared" si="0"/>
        <v>62</v>
      </c>
      <c r="E75" s="9"/>
      <c r="H75" s="1">
        <f t="shared" si="11"/>
        <v>62</v>
      </c>
      <c r="I75" s="9"/>
      <c r="K75" s="32">
        <f t="shared" si="2"/>
        <v>62</v>
      </c>
      <c r="L75" s="9"/>
      <c r="N75" s="1">
        <f t="shared" si="3"/>
        <v>62</v>
      </c>
      <c r="O75" s="133"/>
      <c r="Q75" s="32">
        <f t="shared" si="4"/>
        <v>62</v>
      </c>
      <c r="R75" s="9"/>
      <c r="T75" s="1">
        <f t="shared" si="5"/>
        <v>62</v>
      </c>
      <c r="U75" s="133"/>
      <c r="W75" s="1">
        <f t="shared" si="6"/>
        <v>62</v>
      </c>
      <c r="X75" s="6"/>
      <c r="Z75" s="1">
        <f t="shared" si="7"/>
        <v>62</v>
      </c>
      <c r="AA75" s="9"/>
      <c r="AC75" s="1">
        <f t="shared" si="8"/>
        <v>62</v>
      </c>
      <c r="AD75" s="9"/>
      <c r="AF75" s="1">
        <f t="shared" si="9"/>
        <v>62</v>
      </c>
      <c r="AG75" s="13"/>
      <c r="AI75" s="1">
        <f t="shared" si="10"/>
        <v>62</v>
      </c>
      <c r="AJ75" s="6"/>
    </row>
    <row r="76" spans="3:36" ht="13.8" thickBot="1" x14ac:dyDescent="0.3">
      <c r="D76" s="37">
        <f t="shared" si="0"/>
        <v>63</v>
      </c>
      <c r="E76" s="18"/>
      <c r="H76" s="37">
        <f t="shared" si="11"/>
        <v>63</v>
      </c>
      <c r="I76" s="18"/>
      <c r="K76" s="37">
        <f t="shared" si="2"/>
        <v>63</v>
      </c>
      <c r="L76" s="18"/>
      <c r="N76" s="19">
        <f t="shared" si="3"/>
        <v>63</v>
      </c>
      <c r="O76" s="134"/>
      <c r="Q76" s="37">
        <f t="shared" si="4"/>
        <v>63</v>
      </c>
      <c r="R76" s="18"/>
      <c r="T76" s="19">
        <f t="shared" si="5"/>
        <v>63</v>
      </c>
      <c r="U76" s="134"/>
      <c r="W76" s="19">
        <f t="shared" si="6"/>
        <v>63</v>
      </c>
      <c r="X76" s="15"/>
      <c r="Z76" s="19">
        <f t="shared" si="7"/>
        <v>63</v>
      </c>
      <c r="AA76" s="18"/>
      <c r="AC76" s="19">
        <f t="shared" si="8"/>
        <v>63</v>
      </c>
      <c r="AD76" s="18"/>
      <c r="AF76" s="1">
        <f t="shared" si="9"/>
        <v>63</v>
      </c>
      <c r="AG76" s="14"/>
      <c r="AI76" s="1">
        <f t="shared" si="10"/>
        <v>63</v>
      </c>
      <c r="AJ76" s="15"/>
    </row>
    <row r="77" spans="3:36" x14ac:dyDescent="0.25">
      <c r="AF77" s="11"/>
      <c r="AG77" s="10"/>
      <c r="AI77" s="11"/>
      <c r="AJ77" s="10"/>
    </row>
    <row r="80" spans="3:36" x14ac:dyDescent="0.25">
      <c r="R80" s="24"/>
    </row>
  </sheetData>
  <phoneticPr fontId="0" type="noConversion"/>
  <pageMargins left="0.25" right="0.25" top="0.75" bottom="0.75" header="0.3" footer="0.3"/>
  <pageSetup paperSize="8" scale="43" orientation="landscape" r:id="rId1"/>
  <headerFooter alignWithMargins="0">
    <oddHeader>&amp;R&amp;"Arial"&amp;9&amp;K737373 Copyright Protection: Confidential - ISO 16016&amp;1#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N90"/>
  <sheetViews>
    <sheetView tabSelected="1" zoomScale="85" zoomScaleNormal="85" workbookViewId="0">
      <pane ySplit="3" topLeftCell="A10" activePane="bottomLeft" state="frozen"/>
      <selection pane="bottomLeft" activeCell="E28" sqref="E28"/>
    </sheetView>
  </sheetViews>
  <sheetFormatPr defaultColWidth="11.5546875" defaultRowHeight="13.2" x14ac:dyDescent="0.25"/>
  <cols>
    <col min="1" max="1" width="2.6640625" customWidth="1"/>
    <col min="2" max="2" width="20.5546875" bestFit="1" customWidth="1"/>
    <col min="3" max="3" width="9.88671875" customWidth="1"/>
    <col min="4" max="4" width="9.6640625" customWidth="1"/>
    <col min="5" max="5" width="40.44140625" customWidth="1"/>
    <col min="6" max="6" width="8.6640625" customWidth="1"/>
    <col min="7" max="7" width="6.33203125" customWidth="1"/>
    <col min="8" max="8" width="6.44140625" customWidth="1"/>
    <col min="9" max="9" width="9.44140625" customWidth="1"/>
    <col min="10" max="10" width="18.88671875" customWidth="1"/>
    <col min="11" max="11" width="28.6640625" customWidth="1"/>
    <col min="12" max="12" width="17.33203125" customWidth="1"/>
    <col min="13" max="13" width="51.5546875" style="48" bestFit="1" customWidth="1"/>
    <col min="14" max="14" width="10.88671875" style="48" bestFit="1" customWidth="1"/>
    <col min="15" max="256" width="9.109375" customWidth="1"/>
  </cols>
  <sheetData>
    <row r="1" spans="2:14" ht="22.8" x14ac:dyDescent="0.4">
      <c r="B1" s="196" t="s">
        <v>35</v>
      </c>
      <c r="C1" s="196"/>
      <c r="D1" s="196"/>
      <c r="E1" s="196"/>
      <c r="F1" s="116"/>
      <c r="G1" s="116"/>
      <c r="H1" s="116"/>
    </row>
    <row r="2" spans="2:14" ht="13.8" thickBot="1" x14ac:dyDescent="0.3"/>
    <row r="3" spans="2:14" ht="27" thickBot="1" x14ac:dyDescent="0.3">
      <c r="B3" s="49" t="s">
        <v>45</v>
      </c>
      <c r="C3" s="50" t="s">
        <v>33</v>
      </c>
      <c r="D3" s="50" t="s">
        <v>34</v>
      </c>
      <c r="E3" s="49" t="s">
        <v>17</v>
      </c>
      <c r="F3" s="50" t="s">
        <v>212</v>
      </c>
      <c r="G3" s="50" t="s">
        <v>213</v>
      </c>
      <c r="H3" s="50" t="s">
        <v>214</v>
      </c>
      <c r="I3" s="49" t="s">
        <v>19</v>
      </c>
      <c r="J3" s="49" t="s">
        <v>18</v>
      </c>
      <c r="K3" s="49" t="s">
        <v>215</v>
      </c>
      <c r="L3" s="49" t="s">
        <v>113</v>
      </c>
      <c r="M3" s="50" t="s">
        <v>114</v>
      </c>
      <c r="N3" s="50" t="s">
        <v>115</v>
      </c>
    </row>
    <row r="4" spans="2:14" x14ac:dyDescent="0.25">
      <c r="B4" s="51"/>
      <c r="C4" s="51"/>
      <c r="D4" s="51"/>
      <c r="E4" s="51"/>
      <c r="F4" s="22"/>
      <c r="G4" s="22"/>
      <c r="H4" s="22"/>
      <c r="N4" s="52"/>
    </row>
    <row r="5" spans="2:14" x14ac:dyDescent="0.25">
      <c r="B5" s="197" t="s">
        <v>60</v>
      </c>
      <c r="C5" s="198" t="s">
        <v>32</v>
      </c>
      <c r="D5" s="198" t="s">
        <v>1</v>
      </c>
      <c r="E5" s="53" t="s">
        <v>61</v>
      </c>
      <c r="F5" s="53">
        <v>8</v>
      </c>
      <c r="G5" s="53">
        <v>0</v>
      </c>
      <c r="H5" s="53">
        <v>7</v>
      </c>
      <c r="I5" s="54" t="s">
        <v>20</v>
      </c>
      <c r="J5" s="55" t="s">
        <v>119</v>
      </c>
      <c r="K5" s="56" t="s">
        <v>120</v>
      </c>
      <c r="L5" s="57" t="s">
        <v>31</v>
      </c>
      <c r="M5" s="58" t="s">
        <v>121</v>
      </c>
      <c r="N5" s="58" t="s">
        <v>117</v>
      </c>
    </row>
    <row r="6" spans="2:14" x14ac:dyDescent="0.25">
      <c r="B6" s="172"/>
      <c r="C6" s="172"/>
      <c r="D6" s="172"/>
      <c r="E6" s="53" t="s">
        <v>62</v>
      </c>
      <c r="F6" s="53">
        <v>8</v>
      </c>
      <c r="G6" s="53">
        <v>8</v>
      </c>
      <c r="H6" s="53">
        <v>15</v>
      </c>
      <c r="I6" s="54" t="s">
        <v>20</v>
      </c>
      <c r="J6" s="82" t="s">
        <v>138</v>
      </c>
      <c r="K6" s="56" t="s">
        <v>120</v>
      </c>
      <c r="L6" s="57" t="s">
        <v>131</v>
      </c>
      <c r="M6" s="58" t="s">
        <v>116</v>
      </c>
      <c r="N6" s="58" t="s">
        <v>117</v>
      </c>
    </row>
    <row r="7" spans="2:14" x14ac:dyDescent="0.25">
      <c r="B7" s="172"/>
      <c r="C7" s="172"/>
      <c r="D7" s="172"/>
      <c r="E7" s="53" t="s">
        <v>63</v>
      </c>
      <c r="F7" s="53">
        <v>8</v>
      </c>
      <c r="G7" s="53">
        <v>16</v>
      </c>
      <c r="H7" s="53">
        <v>23</v>
      </c>
      <c r="I7" s="54" t="s">
        <v>20</v>
      </c>
      <c r="J7" s="82" t="s">
        <v>139</v>
      </c>
      <c r="K7" s="56" t="s">
        <v>120</v>
      </c>
      <c r="L7" s="57" t="s">
        <v>131</v>
      </c>
      <c r="M7" s="58" t="s">
        <v>118</v>
      </c>
      <c r="N7" s="58" t="s">
        <v>117</v>
      </c>
    </row>
    <row r="8" spans="2:14" x14ac:dyDescent="0.25">
      <c r="B8" s="172"/>
      <c r="C8" s="172"/>
      <c r="D8" s="172"/>
      <c r="E8" s="53" t="s">
        <v>58</v>
      </c>
      <c r="F8" s="53">
        <v>8</v>
      </c>
      <c r="G8" s="53">
        <v>24</v>
      </c>
      <c r="H8" s="53">
        <v>31</v>
      </c>
      <c r="I8" s="54" t="s">
        <v>20</v>
      </c>
      <c r="J8" s="82" t="s">
        <v>140</v>
      </c>
      <c r="K8" s="56" t="s">
        <v>120</v>
      </c>
      <c r="L8" s="62" t="s">
        <v>126</v>
      </c>
      <c r="M8" s="58" t="s">
        <v>127</v>
      </c>
      <c r="N8" s="58" t="s">
        <v>123</v>
      </c>
    </row>
    <row r="9" spans="2:14" ht="26.4" x14ac:dyDescent="0.25">
      <c r="B9" s="172"/>
      <c r="C9" s="172"/>
      <c r="D9" s="172"/>
      <c r="E9" s="53" t="s">
        <v>64</v>
      </c>
      <c r="F9" s="53">
        <v>8</v>
      </c>
      <c r="G9" s="53">
        <v>32</v>
      </c>
      <c r="H9" s="53">
        <v>39</v>
      </c>
      <c r="I9" s="54" t="s">
        <v>20</v>
      </c>
      <c r="J9" s="92" t="s">
        <v>132</v>
      </c>
      <c r="K9" s="56" t="s">
        <v>133</v>
      </c>
      <c r="L9" s="57" t="s">
        <v>122</v>
      </c>
      <c r="M9" s="58" t="s">
        <v>134</v>
      </c>
      <c r="N9" s="58" t="s">
        <v>123</v>
      </c>
    </row>
    <row r="10" spans="2:14" ht="52.8" x14ac:dyDescent="0.25">
      <c r="B10" s="172"/>
      <c r="C10" s="172"/>
      <c r="D10" s="172"/>
      <c r="E10" s="53" t="s">
        <v>65</v>
      </c>
      <c r="F10" s="53">
        <v>3</v>
      </c>
      <c r="G10" s="53">
        <v>40</v>
      </c>
      <c r="H10" s="53">
        <v>42</v>
      </c>
      <c r="I10" s="54" t="s">
        <v>124</v>
      </c>
      <c r="J10" s="59"/>
      <c r="K10" s="60" t="s">
        <v>135</v>
      </c>
      <c r="L10" s="61"/>
      <c r="M10" s="143" t="s">
        <v>228</v>
      </c>
      <c r="N10" s="58" t="s">
        <v>117</v>
      </c>
    </row>
    <row r="11" spans="2:14" ht="27" thickBot="1" x14ac:dyDescent="0.3">
      <c r="B11" s="174"/>
      <c r="C11" s="174"/>
      <c r="D11" s="174"/>
      <c r="E11" s="53" t="s">
        <v>66</v>
      </c>
      <c r="F11" s="53">
        <v>1</v>
      </c>
      <c r="G11" s="53">
        <v>43</v>
      </c>
      <c r="H11" s="53">
        <v>43</v>
      </c>
      <c r="I11" s="54" t="s">
        <v>22</v>
      </c>
      <c r="J11" s="59"/>
      <c r="K11" s="60" t="s">
        <v>136</v>
      </c>
      <c r="L11" s="61"/>
      <c r="M11" s="58" t="s">
        <v>125</v>
      </c>
      <c r="N11" s="58" t="s">
        <v>123</v>
      </c>
    </row>
    <row r="12" spans="2:14" x14ac:dyDescent="0.25">
      <c r="B12" s="121"/>
      <c r="C12" s="121"/>
      <c r="D12" s="121"/>
      <c r="E12" s="120"/>
      <c r="F12" s="119"/>
      <c r="G12" s="119"/>
      <c r="H12" s="119"/>
      <c r="I12" s="117"/>
      <c r="J12" s="117"/>
      <c r="L12" s="118"/>
      <c r="N12" s="52"/>
    </row>
    <row r="13" spans="2:14" x14ac:dyDescent="0.25">
      <c r="B13" s="173" t="s">
        <v>67</v>
      </c>
      <c r="C13" s="171" t="s">
        <v>42</v>
      </c>
      <c r="D13" s="171" t="s">
        <v>2</v>
      </c>
      <c r="E13" s="180" t="s">
        <v>36</v>
      </c>
      <c r="F13" s="180">
        <v>16</v>
      </c>
      <c r="G13" s="180">
        <v>0</v>
      </c>
      <c r="H13" s="180">
        <v>15</v>
      </c>
      <c r="I13" s="187" t="s">
        <v>23</v>
      </c>
      <c r="J13" s="100" t="s">
        <v>271</v>
      </c>
      <c r="K13" s="168" t="s">
        <v>272</v>
      </c>
      <c r="L13" s="169" t="s">
        <v>273</v>
      </c>
      <c r="M13" s="183" t="s">
        <v>284</v>
      </c>
      <c r="N13" s="186" t="s">
        <v>117</v>
      </c>
    </row>
    <row r="14" spans="2:14" x14ac:dyDescent="0.25">
      <c r="B14" s="179"/>
      <c r="C14" s="172"/>
      <c r="D14" s="172"/>
      <c r="E14" s="181"/>
      <c r="F14" s="181"/>
      <c r="G14" s="181"/>
      <c r="H14" s="181"/>
      <c r="I14" s="188"/>
      <c r="J14" s="100" t="s">
        <v>207</v>
      </c>
      <c r="K14" s="95" t="s">
        <v>274</v>
      </c>
      <c r="L14" s="169" t="s">
        <v>275</v>
      </c>
      <c r="M14" s="184"/>
      <c r="N14" s="184"/>
    </row>
    <row r="15" spans="2:14" x14ac:dyDescent="0.25">
      <c r="B15" s="179"/>
      <c r="C15" s="172"/>
      <c r="D15" s="172"/>
      <c r="E15" s="181"/>
      <c r="F15" s="181"/>
      <c r="G15" s="181"/>
      <c r="H15" s="181"/>
      <c r="I15" s="188"/>
      <c r="J15" s="100" t="s">
        <v>276</v>
      </c>
      <c r="K15" s="95" t="s">
        <v>277</v>
      </c>
      <c r="L15" s="169" t="s">
        <v>278</v>
      </c>
      <c r="M15" s="184"/>
      <c r="N15" s="184"/>
    </row>
    <row r="16" spans="2:14" x14ac:dyDescent="0.25">
      <c r="B16" s="179"/>
      <c r="C16" s="172"/>
      <c r="D16" s="172"/>
      <c r="E16" s="181"/>
      <c r="F16" s="181"/>
      <c r="G16" s="181"/>
      <c r="H16" s="181"/>
      <c r="I16" s="188"/>
      <c r="J16" s="100" t="s">
        <v>208</v>
      </c>
      <c r="K16" s="95" t="s">
        <v>279</v>
      </c>
      <c r="L16" s="169" t="s">
        <v>209</v>
      </c>
      <c r="M16" s="184"/>
      <c r="N16" s="184"/>
    </row>
    <row r="17" spans="2:14" x14ac:dyDescent="0.25">
      <c r="B17" s="179"/>
      <c r="C17" s="172"/>
      <c r="D17" s="172"/>
      <c r="E17" s="181"/>
      <c r="F17" s="181"/>
      <c r="G17" s="181"/>
      <c r="H17" s="181"/>
      <c r="I17" s="188"/>
      <c r="J17" s="100" t="s">
        <v>210</v>
      </c>
      <c r="K17" s="95" t="s">
        <v>280</v>
      </c>
      <c r="L17" s="169" t="s">
        <v>278</v>
      </c>
      <c r="M17" s="184"/>
      <c r="N17" s="184"/>
    </row>
    <row r="18" spans="2:14" x14ac:dyDescent="0.25">
      <c r="B18" s="179"/>
      <c r="C18" s="172"/>
      <c r="D18" s="172"/>
      <c r="E18" s="181"/>
      <c r="F18" s="181"/>
      <c r="G18" s="181"/>
      <c r="H18" s="181"/>
      <c r="I18" s="188"/>
      <c r="J18" s="100" t="s">
        <v>211</v>
      </c>
      <c r="K18" s="95" t="s">
        <v>281</v>
      </c>
      <c r="L18" s="169" t="s">
        <v>275</v>
      </c>
      <c r="M18" s="184"/>
      <c r="N18" s="184"/>
    </row>
    <row r="19" spans="2:14" x14ac:dyDescent="0.25">
      <c r="B19" s="179"/>
      <c r="C19" s="172"/>
      <c r="D19" s="172"/>
      <c r="E19" s="182"/>
      <c r="F19" s="182"/>
      <c r="G19" s="182"/>
      <c r="H19" s="182"/>
      <c r="I19" s="189"/>
      <c r="J19" s="97" t="s">
        <v>282</v>
      </c>
      <c r="K19" s="145" t="s">
        <v>283</v>
      </c>
      <c r="L19" s="170" t="s">
        <v>273</v>
      </c>
      <c r="M19" s="185"/>
      <c r="N19" s="185"/>
    </row>
    <row r="20" spans="2:14" x14ac:dyDescent="0.25">
      <c r="B20" s="172"/>
      <c r="C20" s="172"/>
      <c r="D20" s="172"/>
      <c r="E20" s="72" t="s">
        <v>68</v>
      </c>
      <c r="F20" s="72">
        <v>16</v>
      </c>
      <c r="G20" s="72">
        <v>16</v>
      </c>
      <c r="H20" s="72">
        <v>31</v>
      </c>
      <c r="I20" s="81" t="s">
        <v>23</v>
      </c>
      <c r="J20" s="83" t="s">
        <v>137</v>
      </c>
      <c r="K20" s="85" t="s">
        <v>141</v>
      </c>
      <c r="L20" s="91" t="s">
        <v>30</v>
      </c>
      <c r="M20" s="86" t="s">
        <v>128</v>
      </c>
      <c r="N20" s="86" t="s">
        <v>117</v>
      </c>
    </row>
    <row r="21" spans="2:14" x14ac:dyDescent="0.25">
      <c r="B21" s="172"/>
      <c r="C21" s="172"/>
      <c r="D21" s="172"/>
      <c r="E21" s="75" t="s">
        <v>69</v>
      </c>
      <c r="F21" s="75">
        <v>16</v>
      </c>
      <c r="G21" s="75">
        <v>32</v>
      </c>
      <c r="H21" s="75">
        <v>47</v>
      </c>
      <c r="I21" s="88" t="s">
        <v>23</v>
      </c>
      <c r="J21" s="89" t="s">
        <v>137</v>
      </c>
      <c r="K21" s="85" t="s">
        <v>141</v>
      </c>
      <c r="L21" s="90" t="s">
        <v>30</v>
      </c>
      <c r="M21" s="87" t="s">
        <v>142</v>
      </c>
      <c r="N21" s="87" t="s">
        <v>117</v>
      </c>
    </row>
    <row r="22" spans="2:14" x14ac:dyDescent="0.25">
      <c r="B22" s="172"/>
      <c r="C22" s="172"/>
      <c r="D22" s="172"/>
      <c r="E22" s="75" t="s">
        <v>219</v>
      </c>
      <c r="F22" s="75">
        <v>9</v>
      </c>
      <c r="G22" s="75">
        <v>48</v>
      </c>
      <c r="H22" s="75">
        <v>56</v>
      </c>
      <c r="I22" s="88" t="s">
        <v>24</v>
      </c>
      <c r="J22" s="93" t="s">
        <v>143</v>
      </c>
      <c r="K22" s="95" t="s">
        <v>144</v>
      </c>
      <c r="L22" s="90" t="s">
        <v>25</v>
      </c>
      <c r="M22" s="75" t="s">
        <v>217</v>
      </c>
      <c r="N22" s="87" t="s">
        <v>117</v>
      </c>
    </row>
    <row r="23" spans="2:14" ht="12.75" customHeight="1" x14ac:dyDescent="0.25">
      <c r="B23" s="172"/>
      <c r="C23" s="172"/>
      <c r="D23" s="172"/>
      <c r="E23" s="180" t="s">
        <v>70</v>
      </c>
      <c r="F23" s="180">
        <v>2</v>
      </c>
      <c r="G23" s="180">
        <v>57</v>
      </c>
      <c r="H23" s="180">
        <v>58</v>
      </c>
      <c r="I23" s="187" t="s">
        <v>22</v>
      </c>
      <c r="J23" s="190"/>
      <c r="K23" s="77" t="s">
        <v>26</v>
      </c>
      <c r="L23" s="193"/>
      <c r="M23" s="175" t="s">
        <v>129</v>
      </c>
      <c r="N23" s="178" t="s">
        <v>117</v>
      </c>
    </row>
    <row r="24" spans="2:14" x14ac:dyDescent="0.25">
      <c r="B24" s="172"/>
      <c r="C24" s="172"/>
      <c r="D24" s="172"/>
      <c r="E24" s="181"/>
      <c r="F24" s="181"/>
      <c r="G24" s="181"/>
      <c r="H24" s="181"/>
      <c r="I24" s="188"/>
      <c r="J24" s="191"/>
      <c r="K24" s="94" t="s">
        <v>145</v>
      </c>
      <c r="L24" s="194"/>
      <c r="M24" s="176"/>
      <c r="N24" s="176"/>
    </row>
    <row r="25" spans="2:14" x14ac:dyDescent="0.25">
      <c r="B25" s="172"/>
      <c r="C25" s="172"/>
      <c r="D25" s="172"/>
      <c r="E25" s="181"/>
      <c r="F25" s="181"/>
      <c r="G25" s="181"/>
      <c r="H25" s="181"/>
      <c r="I25" s="188"/>
      <c r="J25" s="191"/>
      <c r="K25" s="94" t="s">
        <v>146</v>
      </c>
      <c r="L25" s="194"/>
      <c r="M25" s="176"/>
      <c r="N25" s="176"/>
    </row>
    <row r="26" spans="2:14" x14ac:dyDescent="0.25">
      <c r="B26" s="172"/>
      <c r="C26" s="174"/>
      <c r="D26" s="174"/>
      <c r="E26" s="182"/>
      <c r="F26" s="182"/>
      <c r="G26" s="182"/>
      <c r="H26" s="182"/>
      <c r="I26" s="189"/>
      <c r="J26" s="192"/>
      <c r="K26" s="94" t="s">
        <v>147</v>
      </c>
      <c r="L26" s="195"/>
      <c r="M26" s="177"/>
      <c r="N26" s="177"/>
    </row>
    <row r="27" spans="2:14" x14ac:dyDescent="0.25">
      <c r="B27" s="63"/>
      <c r="C27" s="63"/>
      <c r="D27" s="63"/>
      <c r="E27" s="64"/>
      <c r="F27" s="64"/>
      <c r="G27" s="64"/>
      <c r="H27" s="64"/>
      <c r="I27" s="65"/>
      <c r="J27" s="66"/>
      <c r="K27" s="67"/>
      <c r="L27" s="68"/>
      <c r="M27" s="69"/>
      <c r="N27" s="69"/>
    </row>
    <row r="28" spans="2:14" x14ac:dyDescent="0.25">
      <c r="B28" s="173" t="s">
        <v>71</v>
      </c>
      <c r="C28" s="171" t="s">
        <v>43</v>
      </c>
      <c r="D28" s="171" t="s">
        <v>3</v>
      </c>
      <c r="E28" s="70" t="s">
        <v>72</v>
      </c>
      <c r="F28" s="70">
        <v>16</v>
      </c>
      <c r="G28" s="70">
        <v>0</v>
      </c>
      <c r="H28" s="70">
        <v>15</v>
      </c>
      <c r="I28" s="96" t="s">
        <v>23</v>
      </c>
      <c r="J28" s="97" t="s">
        <v>148</v>
      </c>
      <c r="K28" s="98" t="s">
        <v>149</v>
      </c>
      <c r="L28" s="99" t="s">
        <v>150</v>
      </c>
      <c r="M28" s="86" t="s">
        <v>220</v>
      </c>
      <c r="N28" s="74" t="s">
        <v>117</v>
      </c>
    </row>
    <row r="29" spans="2:14" x14ac:dyDescent="0.25">
      <c r="B29" s="172"/>
      <c r="C29" s="172"/>
      <c r="D29" s="172"/>
      <c r="E29" s="75" t="s">
        <v>73</v>
      </c>
      <c r="F29" s="75">
        <v>8</v>
      </c>
      <c r="G29" s="75">
        <v>16</v>
      </c>
      <c r="H29" s="75">
        <v>23</v>
      </c>
      <c r="I29" s="88" t="s">
        <v>20</v>
      </c>
      <c r="J29" s="100" t="s">
        <v>151</v>
      </c>
      <c r="K29" s="101" t="s">
        <v>120</v>
      </c>
      <c r="L29" s="102">
        <v>0.01</v>
      </c>
      <c r="M29" s="87" t="s">
        <v>152</v>
      </c>
      <c r="N29" s="71" t="s">
        <v>117</v>
      </c>
    </row>
    <row r="30" spans="2:14" x14ac:dyDescent="0.25">
      <c r="B30" s="172"/>
      <c r="C30" s="172"/>
      <c r="D30" s="172"/>
      <c r="E30" s="75" t="s">
        <v>74</v>
      </c>
      <c r="F30" s="75">
        <v>8</v>
      </c>
      <c r="G30" s="75">
        <v>24</v>
      </c>
      <c r="H30" s="75">
        <v>31</v>
      </c>
      <c r="I30" s="88" t="s">
        <v>20</v>
      </c>
      <c r="J30" s="100" t="s">
        <v>151</v>
      </c>
      <c r="K30" s="101" t="s">
        <v>120</v>
      </c>
      <c r="L30" s="102">
        <v>0.01</v>
      </c>
      <c r="M30" s="87" t="s">
        <v>153</v>
      </c>
      <c r="N30" s="71" t="s">
        <v>117</v>
      </c>
    </row>
    <row r="31" spans="2:14" x14ac:dyDescent="0.25">
      <c r="B31" s="172"/>
      <c r="C31" s="172"/>
      <c r="D31" s="172"/>
      <c r="E31" s="70" t="s">
        <v>75</v>
      </c>
      <c r="F31" s="70">
        <v>8</v>
      </c>
      <c r="G31" s="70">
        <v>32</v>
      </c>
      <c r="H31" s="70">
        <v>39</v>
      </c>
      <c r="I31" s="96" t="s">
        <v>20</v>
      </c>
      <c r="J31" s="93" t="s">
        <v>143</v>
      </c>
      <c r="K31" s="145" t="s">
        <v>120</v>
      </c>
      <c r="L31" s="90" t="s">
        <v>122</v>
      </c>
      <c r="M31" s="86" t="s">
        <v>154</v>
      </c>
      <c r="N31" s="86" t="s">
        <v>117</v>
      </c>
    </row>
    <row r="32" spans="2:14" x14ac:dyDescent="0.25">
      <c r="B32" s="172"/>
      <c r="C32" s="172"/>
      <c r="D32" s="172"/>
      <c r="E32" s="72" t="s">
        <v>76</v>
      </c>
      <c r="F32" s="72">
        <v>1</v>
      </c>
      <c r="G32" s="72">
        <v>40</v>
      </c>
      <c r="H32" s="72">
        <v>40</v>
      </c>
      <c r="I32" s="73" t="s">
        <v>247</v>
      </c>
      <c r="J32" s="78"/>
      <c r="K32" s="84" t="s">
        <v>155</v>
      </c>
      <c r="L32" s="79"/>
      <c r="M32" s="84" t="s">
        <v>188</v>
      </c>
      <c r="N32" s="71" t="s">
        <v>117</v>
      </c>
    </row>
    <row r="33" spans="2:14" x14ac:dyDescent="0.25">
      <c r="B33" s="172"/>
      <c r="C33" s="172"/>
      <c r="D33" s="172"/>
      <c r="E33" s="72" t="s">
        <v>77</v>
      </c>
      <c r="F33" s="72">
        <v>1</v>
      </c>
      <c r="G33" s="72">
        <v>41</v>
      </c>
      <c r="H33" s="72">
        <v>41</v>
      </c>
      <c r="I33" s="73" t="s">
        <v>247</v>
      </c>
      <c r="J33" s="78"/>
      <c r="K33" s="84" t="s">
        <v>156</v>
      </c>
      <c r="L33" s="79"/>
      <c r="M33" s="84" t="s">
        <v>221</v>
      </c>
      <c r="N33" s="71" t="s">
        <v>117</v>
      </c>
    </row>
    <row r="34" spans="2:14" x14ac:dyDescent="0.25">
      <c r="B34" s="172"/>
      <c r="C34" s="172"/>
      <c r="D34" s="172"/>
      <c r="E34" s="72" t="s">
        <v>78</v>
      </c>
      <c r="F34" s="72">
        <v>1</v>
      </c>
      <c r="G34" s="72">
        <v>42</v>
      </c>
      <c r="H34" s="72">
        <v>42</v>
      </c>
      <c r="I34" s="73" t="s">
        <v>247</v>
      </c>
      <c r="J34" s="78"/>
      <c r="K34" s="84" t="s">
        <v>157</v>
      </c>
      <c r="L34" s="79"/>
      <c r="M34" s="84" t="s">
        <v>224</v>
      </c>
      <c r="N34" s="71" t="s">
        <v>117</v>
      </c>
    </row>
    <row r="35" spans="2:14" ht="26.4" x14ac:dyDescent="0.25">
      <c r="B35" s="172"/>
      <c r="C35" s="172"/>
      <c r="D35" s="172"/>
      <c r="E35" s="72" t="s">
        <v>79</v>
      </c>
      <c r="F35" s="72">
        <v>1</v>
      </c>
      <c r="G35" s="72">
        <v>43</v>
      </c>
      <c r="H35" s="72">
        <v>43</v>
      </c>
      <c r="I35" s="73" t="s">
        <v>247</v>
      </c>
      <c r="J35" s="78"/>
      <c r="K35" s="103" t="s">
        <v>158</v>
      </c>
      <c r="L35" s="79"/>
      <c r="M35" s="103" t="s">
        <v>225</v>
      </c>
      <c r="N35" s="71" t="s">
        <v>117</v>
      </c>
    </row>
    <row r="36" spans="2:14" x14ac:dyDescent="0.25">
      <c r="B36" s="172"/>
      <c r="C36" s="172"/>
      <c r="D36" s="172"/>
      <c r="E36" s="124" t="s">
        <v>56</v>
      </c>
      <c r="F36" s="124">
        <v>1</v>
      </c>
      <c r="G36" s="124">
        <v>44</v>
      </c>
      <c r="H36" s="124">
        <v>44</v>
      </c>
      <c r="I36" s="125" t="s">
        <v>247</v>
      </c>
      <c r="J36" s="126"/>
      <c r="K36" s="127"/>
      <c r="L36" s="128"/>
      <c r="M36" s="127" t="s">
        <v>218</v>
      </c>
      <c r="N36" s="129"/>
    </row>
    <row r="37" spans="2:14" ht="26.4" x14ac:dyDescent="0.25">
      <c r="B37" s="172"/>
      <c r="C37" s="172"/>
      <c r="D37" s="172"/>
      <c r="E37" s="72" t="s">
        <v>81</v>
      </c>
      <c r="F37" s="72">
        <v>1</v>
      </c>
      <c r="G37" s="72">
        <v>45</v>
      </c>
      <c r="H37" s="72">
        <v>45</v>
      </c>
      <c r="I37" s="73" t="s">
        <v>265</v>
      </c>
      <c r="J37" s="78"/>
      <c r="K37" s="103" t="s">
        <v>159</v>
      </c>
      <c r="L37" s="79"/>
      <c r="M37" s="103" t="s">
        <v>222</v>
      </c>
      <c r="N37" s="71" t="s">
        <v>117</v>
      </c>
    </row>
    <row r="38" spans="2:14" x14ac:dyDescent="0.25">
      <c r="B38" s="172"/>
      <c r="C38" s="172"/>
      <c r="D38" s="172"/>
      <c r="E38" s="72" t="s">
        <v>82</v>
      </c>
      <c r="F38" s="72">
        <v>1</v>
      </c>
      <c r="G38" s="72">
        <v>46</v>
      </c>
      <c r="H38" s="72">
        <v>46</v>
      </c>
      <c r="I38" s="73" t="s">
        <v>247</v>
      </c>
      <c r="J38" s="78"/>
      <c r="K38" s="84" t="s">
        <v>160</v>
      </c>
      <c r="L38" s="79"/>
      <c r="M38" s="84" t="s">
        <v>223</v>
      </c>
      <c r="N38" s="71" t="s">
        <v>117</v>
      </c>
    </row>
    <row r="39" spans="2:14" ht="26.4" x14ac:dyDescent="0.25">
      <c r="B39" s="174"/>
      <c r="C39" s="174"/>
      <c r="D39" s="174"/>
      <c r="E39" s="72" t="s">
        <v>83</v>
      </c>
      <c r="F39" s="72">
        <v>1</v>
      </c>
      <c r="G39" s="72">
        <v>47</v>
      </c>
      <c r="H39" s="72">
        <v>47</v>
      </c>
      <c r="I39" s="73" t="s">
        <v>247</v>
      </c>
      <c r="J39" s="78"/>
      <c r="K39" s="84" t="s">
        <v>161</v>
      </c>
      <c r="L39" s="79"/>
      <c r="M39" s="87" t="s">
        <v>187</v>
      </c>
      <c r="N39" s="71" t="s">
        <v>117</v>
      </c>
    </row>
    <row r="40" spans="2:14" x14ac:dyDescent="0.25">
      <c r="B40" s="63"/>
      <c r="C40" s="63"/>
      <c r="D40" s="63"/>
      <c r="E40" s="64"/>
      <c r="F40" s="64"/>
      <c r="G40" s="64"/>
      <c r="H40" s="64"/>
      <c r="I40" s="65"/>
      <c r="J40" s="66"/>
      <c r="K40" s="67"/>
      <c r="L40" s="68"/>
      <c r="M40" s="69"/>
      <c r="N40" s="69"/>
    </row>
    <row r="41" spans="2:14" x14ac:dyDescent="0.25">
      <c r="B41" s="173" t="s">
        <v>84</v>
      </c>
      <c r="C41" s="171" t="s">
        <v>44</v>
      </c>
      <c r="D41" s="171" t="s">
        <v>4</v>
      </c>
      <c r="E41" s="75" t="s">
        <v>85</v>
      </c>
      <c r="F41" s="72">
        <v>8</v>
      </c>
      <c r="G41" s="72">
        <v>0</v>
      </c>
      <c r="H41" s="72">
        <v>7</v>
      </c>
      <c r="I41" s="81" t="s">
        <v>20</v>
      </c>
      <c r="J41" s="104" t="s">
        <v>243</v>
      </c>
      <c r="K41" s="95" t="s">
        <v>120</v>
      </c>
      <c r="L41" s="105" t="s">
        <v>162</v>
      </c>
      <c r="M41" s="71" t="s">
        <v>189</v>
      </c>
      <c r="N41" s="71" t="s">
        <v>117</v>
      </c>
    </row>
    <row r="42" spans="2:14" ht="26.4" x14ac:dyDescent="0.25">
      <c r="B42" s="172"/>
      <c r="C42" s="172"/>
      <c r="D42" s="172"/>
      <c r="E42" s="75" t="s">
        <v>86</v>
      </c>
      <c r="F42" s="72">
        <v>8</v>
      </c>
      <c r="G42" s="72">
        <v>8</v>
      </c>
      <c r="H42" s="72">
        <v>15</v>
      </c>
      <c r="I42" s="81" t="s">
        <v>20</v>
      </c>
      <c r="J42" s="104" t="s">
        <v>243</v>
      </c>
      <c r="K42" s="95" t="s">
        <v>120</v>
      </c>
      <c r="L42" s="105" t="s">
        <v>162</v>
      </c>
      <c r="M42" s="71" t="s">
        <v>190</v>
      </c>
      <c r="N42" s="71" t="s">
        <v>117</v>
      </c>
    </row>
    <row r="43" spans="2:14" x14ac:dyDescent="0.25">
      <c r="B43" s="172"/>
      <c r="C43" s="172"/>
      <c r="D43" s="172"/>
      <c r="E43" s="123" t="s">
        <v>87</v>
      </c>
      <c r="F43" s="72">
        <v>16</v>
      </c>
      <c r="G43" s="72">
        <v>16</v>
      </c>
      <c r="H43" s="72">
        <v>31</v>
      </c>
      <c r="I43" s="81" t="s">
        <v>23</v>
      </c>
      <c r="J43" s="104" t="s">
        <v>163</v>
      </c>
      <c r="K43" s="95" t="s">
        <v>244</v>
      </c>
      <c r="L43" s="105" t="s">
        <v>30</v>
      </c>
      <c r="M43" s="71" t="s">
        <v>191</v>
      </c>
      <c r="N43" s="75" t="s">
        <v>117</v>
      </c>
    </row>
    <row r="44" spans="2:14" x14ac:dyDescent="0.25">
      <c r="B44" s="172"/>
      <c r="C44" s="172"/>
      <c r="D44" s="172"/>
      <c r="E44" s="123" t="s">
        <v>88</v>
      </c>
      <c r="F44" s="72">
        <v>16</v>
      </c>
      <c r="G44" s="72">
        <v>32</v>
      </c>
      <c r="H44" s="72">
        <v>47</v>
      </c>
      <c r="I44" s="81" t="s">
        <v>23</v>
      </c>
      <c r="J44" s="100" t="s">
        <v>245</v>
      </c>
      <c r="K44" s="95" t="s">
        <v>244</v>
      </c>
      <c r="L44" s="105" t="s">
        <v>246</v>
      </c>
      <c r="M44" s="71" t="s">
        <v>192</v>
      </c>
      <c r="N44" s="71" t="s">
        <v>117</v>
      </c>
    </row>
    <row r="45" spans="2:14" x14ac:dyDescent="0.25">
      <c r="B45" s="172"/>
      <c r="C45" s="172"/>
      <c r="D45" s="172"/>
      <c r="E45" s="75" t="s">
        <v>80</v>
      </c>
      <c r="F45" s="72">
        <v>1</v>
      </c>
      <c r="G45" s="72">
        <v>48</v>
      </c>
      <c r="H45" s="72">
        <v>48</v>
      </c>
      <c r="I45" s="81" t="s">
        <v>247</v>
      </c>
      <c r="J45" s="163"/>
      <c r="K45" s="146" t="s">
        <v>249</v>
      </c>
      <c r="L45" s="105"/>
      <c r="M45" s="87" t="s">
        <v>226</v>
      </c>
      <c r="N45" s="71" t="s">
        <v>117</v>
      </c>
    </row>
    <row r="46" spans="2:14" x14ac:dyDescent="0.25">
      <c r="B46" s="172"/>
      <c r="C46" s="174"/>
      <c r="D46" s="174"/>
      <c r="E46" s="130" t="s">
        <v>56</v>
      </c>
      <c r="F46" s="124">
        <v>15</v>
      </c>
      <c r="G46" s="124">
        <v>49</v>
      </c>
      <c r="H46" s="124">
        <v>63</v>
      </c>
      <c r="I46" s="136" t="s">
        <v>23</v>
      </c>
      <c r="J46" s="137"/>
      <c r="K46" s="138"/>
      <c r="L46" s="139"/>
      <c r="M46" s="131" t="s">
        <v>218</v>
      </c>
      <c r="N46" s="129"/>
    </row>
    <row r="47" spans="2:14" x14ac:dyDescent="0.25">
      <c r="B47" s="63"/>
      <c r="C47" s="63"/>
      <c r="D47" s="63"/>
      <c r="E47" s="64"/>
      <c r="F47" s="64"/>
      <c r="G47" s="64"/>
      <c r="H47" s="64"/>
      <c r="I47" s="65"/>
      <c r="J47" s="164"/>
      <c r="K47" s="165"/>
      <c r="L47" s="68"/>
      <c r="M47" s="69"/>
      <c r="N47" s="69"/>
    </row>
    <row r="48" spans="2:14" x14ac:dyDescent="0.25">
      <c r="B48" s="173" t="s">
        <v>89</v>
      </c>
      <c r="C48" s="171" t="s">
        <v>49</v>
      </c>
      <c r="D48" s="171" t="s">
        <v>46</v>
      </c>
      <c r="E48" s="75" t="s">
        <v>90</v>
      </c>
      <c r="F48" s="75">
        <v>8</v>
      </c>
      <c r="G48" s="75">
        <v>0</v>
      </c>
      <c r="H48" s="75">
        <v>7</v>
      </c>
      <c r="I48" s="88" t="s">
        <v>20</v>
      </c>
      <c r="J48" s="100" t="s">
        <v>164</v>
      </c>
      <c r="K48" s="101" t="s">
        <v>28</v>
      </c>
      <c r="L48" s="105" t="s">
        <v>165</v>
      </c>
      <c r="M48" s="87" t="s">
        <v>130</v>
      </c>
      <c r="N48" s="87" t="s">
        <v>117</v>
      </c>
    </row>
    <row r="49" spans="2:14" x14ac:dyDescent="0.25">
      <c r="B49" s="179"/>
      <c r="C49" s="172"/>
      <c r="D49" s="172"/>
      <c r="E49" s="75" t="s">
        <v>91</v>
      </c>
      <c r="F49" s="75">
        <v>8</v>
      </c>
      <c r="G49" s="75">
        <v>8</v>
      </c>
      <c r="H49" s="75">
        <v>15</v>
      </c>
      <c r="I49" s="88" t="s">
        <v>20</v>
      </c>
      <c r="J49" s="100" t="s">
        <v>164</v>
      </c>
      <c r="K49" s="101" t="s">
        <v>28</v>
      </c>
      <c r="L49" s="105" t="s">
        <v>165</v>
      </c>
      <c r="M49" s="71" t="s">
        <v>193</v>
      </c>
      <c r="N49" s="87" t="s">
        <v>117</v>
      </c>
    </row>
    <row r="50" spans="2:14" x14ac:dyDescent="0.25">
      <c r="B50" s="179"/>
      <c r="C50" s="172"/>
      <c r="D50" s="172"/>
      <c r="E50" s="75" t="s">
        <v>92</v>
      </c>
      <c r="F50" s="75">
        <v>8</v>
      </c>
      <c r="G50" s="75">
        <v>16</v>
      </c>
      <c r="H50" s="75">
        <v>23</v>
      </c>
      <c r="I50" s="88" t="s">
        <v>20</v>
      </c>
      <c r="J50" s="100" t="s">
        <v>164</v>
      </c>
      <c r="K50" s="101" t="s">
        <v>28</v>
      </c>
      <c r="L50" s="105" t="s">
        <v>165</v>
      </c>
      <c r="M50" s="71" t="s">
        <v>227</v>
      </c>
      <c r="N50" s="87" t="s">
        <v>117</v>
      </c>
    </row>
    <row r="51" spans="2:14" ht="12.75" customHeight="1" x14ac:dyDescent="0.25">
      <c r="B51" s="179"/>
      <c r="C51" s="172"/>
      <c r="D51" s="172"/>
      <c r="E51" s="75" t="s">
        <v>93</v>
      </c>
      <c r="F51" s="75">
        <v>8</v>
      </c>
      <c r="G51" s="75">
        <v>24</v>
      </c>
      <c r="H51" s="75">
        <v>31</v>
      </c>
      <c r="I51" s="112" t="s">
        <v>22</v>
      </c>
      <c r="J51" s="167" t="s">
        <v>270</v>
      </c>
      <c r="K51" s="88" t="s">
        <v>248</v>
      </c>
      <c r="L51" s="144">
        <v>0.01</v>
      </c>
      <c r="M51" s="123" t="s">
        <v>93</v>
      </c>
      <c r="N51" s="123" t="s">
        <v>117</v>
      </c>
    </row>
    <row r="52" spans="2:14" x14ac:dyDescent="0.25">
      <c r="B52" s="179"/>
      <c r="C52" s="172"/>
      <c r="D52" s="172"/>
      <c r="E52" s="75" t="s">
        <v>94</v>
      </c>
      <c r="F52" s="75">
        <v>1</v>
      </c>
      <c r="G52" s="75">
        <v>32</v>
      </c>
      <c r="H52" s="75">
        <v>32</v>
      </c>
      <c r="I52" s="88" t="s">
        <v>247</v>
      </c>
      <c r="J52" s="163"/>
      <c r="K52" s="147" t="s">
        <v>166</v>
      </c>
      <c r="L52" s="79"/>
      <c r="M52" s="87" t="s">
        <v>230</v>
      </c>
      <c r="N52" s="87" t="s">
        <v>117</v>
      </c>
    </row>
    <row r="53" spans="2:14" x14ac:dyDescent="0.25">
      <c r="B53" s="179"/>
      <c r="C53" s="172"/>
      <c r="D53" s="172"/>
      <c r="E53" s="75" t="s">
        <v>95</v>
      </c>
      <c r="F53" s="75">
        <v>1</v>
      </c>
      <c r="G53" s="72">
        <v>33</v>
      </c>
      <c r="H53" s="72">
        <v>33</v>
      </c>
      <c r="I53" s="73" t="s">
        <v>22</v>
      </c>
      <c r="J53" s="166"/>
      <c r="K53" s="84" t="s">
        <v>264</v>
      </c>
      <c r="L53" s="79"/>
      <c r="M53" s="87" t="s">
        <v>229</v>
      </c>
      <c r="N53" s="75" t="s">
        <v>117</v>
      </c>
    </row>
    <row r="54" spans="2:14" x14ac:dyDescent="0.25">
      <c r="B54" s="179"/>
      <c r="C54" s="172"/>
      <c r="D54" s="172"/>
      <c r="E54" s="130" t="s">
        <v>56</v>
      </c>
      <c r="F54" s="124">
        <v>14</v>
      </c>
      <c r="G54" s="124">
        <v>34</v>
      </c>
      <c r="H54" s="124">
        <v>47</v>
      </c>
      <c r="I54" s="125" t="s">
        <v>238</v>
      </c>
      <c r="J54" s="127"/>
      <c r="K54" s="127"/>
      <c r="L54" s="127"/>
      <c r="M54" s="131" t="s">
        <v>218</v>
      </c>
      <c r="N54" s="129"/>
    </row>
    <row r="55" spans="2:14" x14ac:dyDescent="0.25">
      <c r="B55" s="179"/>
      <c r="C55" s="172"/>
      <c r="D55" s="172"/>
      <c r="E55" s="130" t="s">
        <v>56</v>
      </c>
      <c r="F55" s="124">
        <v>16</v>
      </c>
      <c r="G55" s="124">
        <v>48</v>
      </c>
      <c r="H55" s="124">
        <v>63</v>
      </c>
      <c r="I55" s="136" t="s">
        <v>23</v>
      </c>
      <c r="J55" s="127"/>
      <c r="K55" s="127"/>
      <c r="L55" s="127"/>
      <c r="M55" s="131" t="s">
        <v>218</v>
      </c>
      <c r="N55" s="129"/>
    </row>
    <row r="56" spans="2:14" x14ac:dyDescent="0.25">
      <c r="B56" s="63"/>
      <c r="C56" s="63"/>
      <c r="D56" s="63"/>
      <c r="E56" s="64"/>
      <c r="F56" s="64"/>
      <c r="G56" s="64"/>
      <c r="H56" s="64"/>
      <c r="I56" s="65"/>
      <c r="J56" s="66"/>
      <c r="K56" s="67"/>
      <c r="L56" s="68"/>
      <c r="M56" s="69"/>
      <c r="N56" s="69"/>
    </row>
    <row r="57" spans="2:14" ht="26.4" x14ac:dyDescent="0.25">
      <c r="B57" s="173" t="s">
        <v>96</v>
      </c>
      <c r="C57" s="171" t="s">
        <v>50</v>
      </c>
      <c r="D57" s="171" t="s">
        <v>47</v>
      </c>
      <c r="E57" s="75" t="s">
        <v>97</v>
      </c>
      <c r="F57" s="75">
        <v>8</v>
      </c>
      <c r="G57" s="75">
        <v>0</v>
      </c>
      <c r="H57" s="75">
        <v>7</v>
      </c>
      <c r="I57" s="88" t="s">
        <v>20</v>
      </c>
      <c r="J57" s="100" t="s">
        <v>167</v>
      </c>
      <c r="K57" s="101" t="s">
        <v>120</v>
      </c>
      <c r="L57" s="110" t="s">
        <v>168</v>
      </c>
      <c r="M57" s="111" t="s">
        <v>194</v>
      </c>
      <c r="N57" s="80" t="s">
        <v>117</v>
      </c>
    </row>
    <row r="58" spans="2:14" x14ac:dyDescent="0.25">
      <c r="B58" s="179"/>
      <c r="C58" s="172"/>
      <c r="D58" s="172"/>
      <c r="E58" s="75" t="s">
        <v>98</v>
      </c>
      <c r="F58" s="75">
        <v>8</v>
      </c>
      <c r="G58" s="75">
        <v>8</v>
      </c>
      <c r="H58" s="75">
        <v>15</v>
      </c>
      <c r="I58" s="88" t="s">
        <v>20</v>
      </c>
      <c r="J58" s="100" t="s">
        <v>169</v>
      </c>
      <c r="K58" s="101" t="s">
        <v>120</v>
      </c>
      <c r="L58" s="110" t="s">
        <v>170</v>
      </c>
      <c r="M58" s="80" t="s">
        <v>195</v>
      </c>
      <c r="N58" s="80" t="s">
        <v>117</v>
      </c>
    </row>
    <row r="59" spans="2:14" x14ac:dyDescent="0.25">
      <c r="B59" s="179"/>
      <c r="C59" s="172"/>
      <c r="D59" s="172"/>
      <c r="E59" s="123" t="s">
        <v>239</v>
      </c>
      <c r="F59" s="75">
        <v>8</v>
      </c>
      <c r="G59" s="75">
        <v>16</v>
      </c>
      <c r="H59" s="75">
        <v>23</v>
      </c>
      <c r="I59" s="88" t="s">
        <v>20</v>
      </c>
      <c r="J59" s="100" t="s">
        <v>167</v>
      </c>
      <c r="K59" s="101" t="s">
        <v>120</v>
      </c>
      <c r="L59" s="110" t="s">
        <v>168</v>
      </c>
      <c r="M59" s="111" t="s">
        <v>196</v>
      </c>
      <c r="N59" s="80" t="s">
        <v>117</v>
      </c>
    </row>
    <row r="60" spans="2:14" ht="26.4" x14ac:dyDescent="0.25">
      <c r="B60" s="179"/>
      <c r="C60" s="172"/>
      <c r="D60" s="172"/>
      <c r="E60" s="71" t="s">
        <v>99</v>
      </c>
      <c r="F60" s="75">
        <v>8</v>
      </c>
      <c r="G60" s="75">
        <v>24</v>
      </c>
      <c r="H60" s="75">
        <v>31</v>
      </c>
      <c r="I60" s="88" t="s">
        <v>20</v>
      </c>
      <c r="J60" s="100" t="s">
        <v>167</v>
      </c>
      <c r="K60" s="101" t="s">
        <v>120</v>
      </c>
      <c r="L60" s="110" t="s">
        <v>168</v>
      </c>
      <c r="M60" s="71" t="s">
        <v>197</v>
      </c>
      <c r="N60" s="71" t="s">
        <v>117</v>
      </c>
    </row>
    <row r="61" spans="2:14" x14ac:dyDescent="0.25">
      <c r="B61" s="172"/>
      <c r="C61" s="172"/>
      <c r="D61" s="172"/>
      <c r="E61" s="87" t="s">
        <v>240</v>
      </c>
      <c r="F61" s="75">
        <v>8</v>
      </c>
      <c r="G61" s="75">
        <v>32</v>
      </c>
      <c r="H61" s="75">
        <v>39</v>
      </c>
      <c r="I61" s="88" t="s">
        <v>20</v>
      </c>
      <c r="J61" s="100" t="s">
        <v>167</v>
      </c>
      <c r="K61" s="101" t="s">
        <v>120</v>
      </c>
      <c r="L61" s="110" t="s">
        <v>168</v>
      </c>
      <c r="M61" s="71" t="s">
        <v>198</v>
      </c>
      <c r="N61" s="71" t="s">
        <v>117</v>
      </c>
    </row>
    <row r="62" spans="2:14" x14ac:dyDescent="0.25">
      <c r="B62" s="172"/>
      <c r="C62" s="172"/>
      <c r="D62" s="172"/>
      <c r="E62" s="75" t="s">
        <v>241</v>
      </c>
      <c r="F62" s="75">
        <v>8</v>
      </c>
      <c r="G62" s="75">
        <v>40</v>
      </c>
      <c r="H62" s="75">
        <v>47</v>
      </c>
      <c r="I62" s="88" t="s">
        <v>20</v>
      </c>
      <c r="J62" s="100" t="s">
        <v>167</v>
      </c>
      <c r="K62" s="101" t="s">
        <v>120</v>
      </c>
      <c r="L62" s="110" t="s">
        <v>168</v>
      </c>
      <c r="M62" s="87" t="s">
        <v>242</v>
      </c>
      <c r="N62" s="71" t="s">
        <v>117</v>
      </c>
    </row>
    <row r="63" spans="2:14" x14ac:dyDescent="0.25">
      <c r="B63" s="174"/>
      <c r="C63" s="174"/>
      <c r="D63" s="174"/>
      <c r="E63" s="130" t="s">
        <v>56</v>
      </c>
      <c r="F63" s="130">
        <v>16</v>
      </c>
      <c r="G63" s="130">
        <v>48</v>
      </c>
      <c r="H63" s="130">
        <v>63</v>
      </c>
      <c r="I63" s="140" t="s">
        <v>20</v>
      </c>
      <c r="J63" s="137"/>
      <c r="K63" s="141"/>
      <c r="L63" s="142"/>
      <c r="M63" s="131" t="s">
        <v>218</v>
      </c>
      <c r="N63" s="129"/>
    </row>
    <row r="64" spans="2:14" x14ac:dyDescent="0.25">
      <c r="B64" s="63"/>
      <c r="C64" s="63"/>
      <c r="D64" s="63"/>
      <c r="E64" s="64"/>
      <c r="F64" s="64"/>
      <c r="G64" s="64"/>
      <c r="H64" s="64"/>
      <c r="I64" s="65"/>
      <c r="J64" s="66"/>
      <c r="K64" s="67"/>
      <c r="L64" s="68"/>
      <c r="M64" s="69"/>
      <c r="N64" s="69"/>
    </row>
    <row r="65" spans="2:14" x14ac:dyDescent="0.25">
      <c r="B65" s="173" t="s">
        <v>100</v>
      </c>
      <c r="C65" s="171" t="s">
        <v>51</v>
      </c>
      <c r="D65" s="171" t="s">
        <v>48</v>
      </c>
      <c r="E65" s="75" t="s">
        <v>101</v>
      </c>
      <c r="F65" s="75">
        <v>16</v>
      </c>
      <c r="G65" s="75">
        <v>0</v>
      </c>
      <c r="H65" s="75">
        <v>15</v>
      </c>
      <c r="I65" s="88" t="s">
        <v>23</v>
      </c>
      <c r="J65" s="100" t="s">
        <v>171</v>
      </c>
      <c r="K65" s="101" t="s">
        <v>27</v>
      </c>
      <c r="L65" s="105" t="s">
        <v>172</v>
      </c>
      <c r="M65" s="87" t="s">
        <v>199</v>
      </c>
      <c r="N65" s="71" t="s">
        <v>117</v>
      </c>
    </row>
    <row r="66" spans="2:14" x14ac:dyDescent="0.25">
      <c r="B66" s="179"/>
      <c r="C66" s="172"/>
      <c r="D66" s="172"/>
      <c r="E66" s="75" t="s">
        <v>102</v>
      </c>
      <c r="F66" s="75">
        <v>16</v>
      </c>
      <c r="G66" s="75">
        <v>16</v>
      </c>
      <c r="H66" s="75">
        <v>31</v>
      </c>
      <c r="I66" s="88" t="s">
        <v>23</v>
      </c>
      <c r="J66" s="100" t="s">
        <v>171</v>
      </c>
      <c r="K66" s="101" t="s">
        <v>27</v>
      </c>
      <c r="L66" s="105" t="s">
        <v>172</v>
      </c>
      <c r="M66" s="71" t="s">
        <v>200</v>
      </c>
      <c r="N66" s="71" t="s">
        <v>117</v>
      </c>
    </row>
    <row r="67" spans="2:14" x14ac:dyDescent="0.25">
      <c r="B67" s="172"/>
      <c r="C67" s="172"/>
      <c r="D67" s="172"/>
      <c r="E67" s="75" t="s">
        <v>103</v>
      </c>
      <c r="F67" s="75">
        <v>8</v>
      </c>
      <c r="G67" s="75">
        <v>32</v>
      </c>
      <c r="H67" s="75">
        <v>39</v>
      </c>
      <c r="I67" s="88" t="s">
        <v>20</v>
      </c>
      <c r="J67" s="100" t="s">
        <v>175</v>
      </c>
      <c r="K67" s="101" t="s">
        <v>21</v>
      </c>
      <c r="L67" s="105" t="s">
        <v>173</v>
      </c>
      <c r="M67" s="71" t="s">
        <v>201</v>
      </c>
      <c r="N67" s="71" t="s">
        <v>117</v>
      </c>
    </row>
    <row r="68" spans="2:14" x14ac:dyDescent="0.25">
      <c r="B68" s="172"/>
      <c r="C68" s="172"/>
      <c r="D68" s="172"/>
      <c r="E68" s="75" t="s">
        <v>104</v>
      </c>
      <c r="F68" s="75">
        <v>8</v>
      </c>
      <c r="G68" s="75">
        <v>40</v>
      </c>
      <c r="H68" s="75">
        <v>47</v>
      </c>
      <c r="I68" s="88" t="s">
        <v>20</v>
      </c>
      <c r="J68" s="100" t="s">
        <v>174</v>
      </c>
      <c r="K68" s="101" t="s">
        <v>21</v>
      </c>
      <c r="L68" s="105" t="s">
        <v>173</v>
      </c>
      <c r="M68" s="87" t="s">
        <v>202</v>
      </c>
      <c r="N68" s="71" t="s">
        <v>117</v>
      </c>
    </row>
    <row r="69" spans="2:14" x14ac:dyDescent="0.25">
      <c r="B69" s="174"/>
      <c r="C69" s="174"/>
      <c r="D69" s="174"/>
      <c r="E69" s="75" t="s">
        <v>105</v>
      </c>
      <c r="F69" s="75">
        <v>16</v>
      </c>
      <c r="G69" s="75">
        <v>48</v>
      </c>
      <c r="H69" s="75">
        <v>63</v>
      </c>
      <c r="I69" s="88" t="s">
        <v>23</v>
      </c>
      <c r="J69" s="104" t="s">
        <v>163</v>
      </c>
      <c r="K69" s="95" t="s">
        <v>27</v>
      </c>
      <c r="L69" s="105" t="s">
        <v>30</v>
      </c>
      <c r="M69" s="87" t="s">
        <v>203</v>
      </c>
      <c r="N69" s="71" t="s">
        <v>117</v>
      </c>
    </row>
    <row r="70" spans="2:14" x14ac:dyDescent="0.25">
      <c r="B70" s="160"/>
      <c r="C70" s="160"/>
      <c r="J70" s="106"/>
      <c r="K70" s="106"/>
      <c r="L70" s="106"/>
    </row>
    <row r="71" spans="2:14" x14ac:dyDescent="0.25">
      <c r="B71" s="173" t="s">
        <v>106</v>
      </c>
      <c r="C71" s="171" t="s">
        <v>53</v>
      </c>
      <c r="D71" s="202" t="s">
        <v>52</v>
      </c>
      <c r="E71" s="75" t="s">
        <v>107</v>
      </c>
      <c r="F71" s="75">
        <v>16</v>
      </c>
      <c r="G71" s="75">
        <v>0</v>
      </c>
      <c r="H71" s="162">
        <v>15</v>
      </c>
      <c r="I71" s="88" t="s">
        <v>23</v>
      </c>
      <c r="J71" s="100" t="s">
        <v>176</v>
      </c>
      <c r="K71" s="101" t="s">
        <v>27</v>
      </c>
      <c r="L71" s="110" t="s">
        <v>31</v>
      </c>
      <c r="M71" s="111" t="s">
        <v>204</v>
      </c>
      <c r="N71" s="80" t="s">
        <v>117</v>
      </c>
    </row>
    <row r="72" spans="2:14" x14ac:dyDescent="0.25">
      <c r="B72" s="172"/>
      <c r="C72" s="172"/>
      <c r="D72" s="203"/>
      <c r="E72" s="75" t="s">
        <v>108</v>
      </c>
      <c r="F72" s="75">
        <v>16</v>
      </c>
      <c r="G72" s="75">
        <v>16</v>
      </c>
      <c r="H72" s="162">
        <v>31</v>
      </c>
      <c r="I72" s="88" t="s">
        <v>23</v>
      </c>
      <c r="J72" s="100" t="s">
        <v>176</v>
      </c>
      <c r="K72" s="101" t="s">
        <v>27</v>
      </c>
      <c r="L72" s="110" t="s">
        <v>31</v>
      </c>
      <c r="M72" s="71" t="s">
        <v>205</v>
      </c>
      <c r="N72" s="71" t="s">
        <v>117</v>
      </c>
    </row>
    <row r="73" spans="2:14" x14ac:dyDescent="0.25">
      <c r="B73" s="172"/>
      <c r="C73" s="172"/>
      <c r="D73" s="203"/>
      <c r="E73" s="75" t="s">
        <v>109</v>
      </c>
      <c r="F73" s="75">
        <v>16</v>
      </c>
      <c r="G73" s="75">
        <v>32</v>
      </c>
      <c r="H73" s="162">
        <v>47</v>
      </c>
      <c r="I73" s="88" t="s">
        <v>23</v>
      </c>
      <c r="J73" s="100" t="s">
        <v>177</v>
      </c>
      <c r="K73" s="101" t="s">
        <v>27</v>
      </c>
      <c r="L73" s="110" t="s">
        <v>178</v>
      </c>
      <c r="M73" s="71" t="s">
        <v>237</v>
      </c>
      <c r="N73" s="71" t="s">
        <v>117</v>
      </c>
    </row>
    <row r="74" spans="2:14" x14ac:dyDescent="0.25">
      <c r="B74" s="172"/>
      <c r="C74" s="172"/>
      <c r="D74" s="203"/>
      <c r="E74" s="75" t="s">
        <v>110</v>
      </c>
      <c r="F74" s="75">
        <v>4</v>
      </c>
      <c r="G74" s="75">
        <v>48</v>
      </c>
      <c r="H74" s="162">
        <v>51</v>
      </c>
      <c r="I74" s="88" t="s">
        <v>179</v>
      </c>
      <c r="J74" s="100" t="s">
        <v>180</v>
      </c>
      <c r="K74" s="101" t="s">
        <v>180</v>
      </c>
      <c r="L74" s="76">
        <v>1</v>
      </c>
      <c r="M74" s="71" t="s">
        <v>206</v>
      </c>
      <c r="N74" s="71" t="s">
        <v>117</v>
      </c>
    </row>
    <row r="75" spans="2:14" x14ac:dyDescent="0.25">
      <c r="B75" s="174"/>
      <c r="C75" s="174"/>
      <c r="D75" s="204"/>
      <c r="E75" s="75" t="s">
        <v>285</v>
      </c>
      <c r="F75" s="75">
        <v>4</v>
      </c>
      <c r="G75" s="75">
        <v>52</v>
      </c>
      <c r="H75" s="162">
        <v>55</v>
      </c>
      <c r="I75" s="88" t="s">
        <v>179</v>
      </c>
      <c r="J75" s="100" t="s">
        <v>180</v>
      </c>
      <c r="K75" s="101" t="s">
        <v>180</v>
      </c>
      <c r="L75" s="76">
        <v>1</v>
      </c>
      <c r="M75" s="87" t="s">
        <v>286</v>
      </c>
      <c r="N75" s="71" t="s">
        <v>117</v>
      </c>
    </row>
    <row r="76" spans="2:14" x14ac:dyDescent="0.25">
      <c r="B76" s="63"/>
      <c r="C76" s="63"/>
      <c r="D76" s="159"/>
      <c r="E76" s="64"/>
      <c r="F76" s="64"/>
      <c r="G76" s="64"/>
      <c r="H76" s="64"/>
      <c r="I76" s="65"/>
      <c r="J76" s="107"/>
      <c r="K76" s="108"/>
      <c r="L76" s="109"/>
      <c r="M76" s="69"/>
      <c r="N76" s="69"/>
    </row>
    <row r="77" spans="2:14" ht="26.4" x14ac:dyDescent="0.25">
      <c r="B77" s="199" t="str">
        <f>Frames!$AD$10</f>
        <v>IBS_Status</v>
      </c>
      <c r="C77" s="205" t="s">
        <v>55</v>
      </c>
      <c r="D77" s="202" t="s">
        <v>54</v>
      </c>
      <c r="E77" s="75" t="str">
        <f>Frames!$AD$13</f>
        <v>WakeupByCurrent</v>
      </c>
      <c r="F77" s="72">
        <v>1</v>
      </c>
      <c r="G77" s="72">
        <v>0</v>
      </c>
      <c r="H77" s="72">
        <f>G77+F77-1</f>
        <v>0</v>
      </c>
      <c r="I77" s="73" t="s">
        <v>22</v>
      </c>
      <c r="J77" s="78"/>
      <c r="K77" s="103" t="s">
        <v>181</v>
      </c>
      <c r="L77" s="79"/>
      <c r="M77" s="87" t="s">
        <v>231</v>
      </c>
      <c r="N77" s="87" t="s">
        <v>123</v>
      </c>
    </row>
    <row r="78" spans="2:14" ht="26.4" x14ac:dyDescent="0.25">
      <c r="B78" s="200"/>
      <c r="C78" s="206"/>
      <c r="D78" s="203"/>
      <c r="E78" s="75" t="str">
        <f>Frames!$AD$14</f>
        <v>WakeupByChargeCurrent</v>
      </c>
      <c r="F78" s="72">
        <v>1</v>
      </c>
      <c r="G78" s="72">
        <f t="shared" ref="G78:G83" si="0">G77+F77</f>
        <v>1</v>
      </c>
      <c r="H78" s="72">
        <f t="shared" ref="H78:H90" si="1">G78+F78-1</f>
        <v>1</v>
      </c>
      <c r="I78" s="73" t="s">
        <v>22</v>
      </c>
      <c r="J78" s="78"/>
      <c r="K78" s="103" t="s">
        <v>182</v>
      </c>
      <c r="L78" s="79"/>
      <c r="M78" s="87" t="s">
        <v>232</v>
      </c>
      <c r="N78" s="87" t="s">
        <v>123</v>
      </c>
    </row>
    <row r="79" spans="2:14" ht="26.4" x14ac:dyDescent="0.25">
      <c r="B79" s="200"/>
      <c r="C79" s="206"/>
      <c r="D79" s="203"/>
      <c r="E79" s="75" t="str">
        <f>Frames!$AD$15</f>
        <v>WakeupByCharge</v>
      </c>
      <c r="F79" s="72">
        <v>1</v>
      </c>
      <c r="G79" s="72">
        <f t="shared" si="0"/>
        <v>2</v>
      </c>
      <c r="H79" s="72">
        <f t="shared" si="1"/>
        <v>2</v>
      </c>
      <c r="I79" s="73" t="s">
        <v>22</v>
      </c>
      <c r="J79" s="78"/>
      <c r="K79" s="103" t="s">
        <v>183</v>
      </c>
      <c r="L79" s="79"/>
      <c r="M79" s="87" t="s">
        <v>233</v>
      </c>
      <c r="N79" s="87" t="s">
        <v>123</v>
      </c>
    </row>
    <row r="80" spans="2:14" ht="39.6" x14ac:dyDescent="0.25">
      <c r="B80" s="200"/>
      <c r="C80" s="206"/>
      <c r="D80" s="203"/>
      <c r="E80" s="75" t="str">
        <f>Frames!$AD$16</f>
        <v>WakeupBySleepmode</v>
      </c>
      <c r="F80" s="72">
        <v>1</v>
      </c>
      <c r="G80" s="72">
        <f t="shared" si="0"/>
        <v>3</v>
      </c>
      <c r="H80" s="72">
        <f t="shared" si="1"/>
        <v>3</v>
      </c>
      <c r="I80" s="73" t="s">
        <v>22</v>
      </c>
      <c r="J80" s="78"/>
      <c r="K80" s="103" t="s">
        <v>184</v>
      </c>
      <c r="L80" s="79"/>
      <c r="M80" s="87" t="s">
        <v>234</v>
      </c>
      <c r="N80" s="87" t="s">
        <v>123</v>
      </c>
    </row>
    <row r="81" spans="2:14" ht="26.4" x14ac:dyDescent="0.25">
      <c r="B81" s="200"/>
      <c r="C81" s="206"/>
      <c r="D81" s="203"/>
      <c r="E81" s="75" t="str">
        <f>Frames!$AD$17</f>
        <v>WakeupByBatteryVoltage</v>
      </c>
      <c r="F81" s="72">
        <v>1</v>
      </c>
      <c r="G81" s="72">
        <f t="shared" si="0"/>
        <v>4</v>
      </c>
      <c r="H81" s="72">
        <f t="shared" si="1"/>
        <v>4</v>
      </c>
      <c r="I81" s="73" t="s">
        <v>22</v>
      </c>
      <c r="J81" s="78"/>
      <c r="K81" s="103" t="s">
        <v>185</v>
      </c>
      <c r="L81" s="79"/>
      <c r="M81" s="87" t="s">
        <v>235</v>
      </c>
      <c r="N81" s="87" t="s">
        <v>123</v>
      </c>
    </row>
    <row r="82" spans="2:14" ht="26.4" x14ac:dyDescent="0.25">
      <c r="B82" s="200"/>
      <c r="C82" s="206"/>
      <c r="D82" s="204"/>
      <c r="E82" s="75" t="str">
        <f>Frames!$AD$18</f>
        <v>WakeupByEndOfDischarge</v>
      </c>
      <c r="F82" s="75">
        <v>1</v>
      </c>
      <c r="G82" s="72">
        <f t="shared" si="0"/>
        <v>5</v>
      </c>
      <c r="H82" s="72">
        <f t="shared" si="1"/>
        <v>5</v>
      </c>
      <c r="I82" s="112" t="s">
        <v>22</v>
      </c>
      <c r="J82" s="113"/>
      <c r="K82" s="114" t="s">
        <v>186</v>
      </c>
      <c r="L82" s="115"/>
      <c r="M82" s="87" t="s">
        <v>236</v>
      </c>
      <c r="N82" s="87" t="s">
        <v>123</v>
      </c>
    </row>
    <row r="83" spans="2:14" x14ac:dyDescent="0.25">
      <c r="B83" s="200"/>
      <c r="C83" s="206"/>
      <c r="E83" s="130" t="str">
        <f>Frames!$AD$19</f>
        <v>reserved</v>
      </c>
      <c r="F83" s="130">
        <v>10</v>
      </c>
      <c r="G83" s="124">
        <f t="shared" si="0"/>
        <v>6</v>
      </c>
      <c r="H83" s="124">
        <f t="shared" si="1"/>
        <v>15</v>
      </c>
      <c r="I83" s="140" t="s">
        <v>257</v>
      </c>
      <c r="J83" s="137"/>
      <c r="K83" s="141"/>
      <c r="L83" s="142"/>
      <c r="M83" s="131" t="s">
        <v>218</v>
      </c>
      <c r="N83" s="129"/>
    </row>
    <row r="84" spans="2:14" x14ac:dyDescent="0.25">
      <c r="B84" s="200"/>
      <c r="C84" s="206"/>
      <c r="E84" s="153" t="str">
        <f>Frames!$AD$29</f>
        <v>Batt_CNominal_coded</v>
      </c>
      <c r="F84" s="153">
        <v>8</v>
      </c>
      <c r="G84" s="154">
        <f t="shared" ref="G84:G90" si="2">G83+F83</f>
        <v>16</v>
      </c>
      <c r="H84" s="154">
        <f t="shared" si="1"/>
        <v>23</v>
      </c>
      <c r="I84" s="155" t="s">
        <v>267</v>
      </c>
      <c r="J84" s="156" t="str">
        <f t="shared" ref="J84:L88" si="3">J5</f>
        <v>0 .. 254 Ah</v>
      </c>
      <c r="K84" s="156" t="str">
        <f t="shared" si="3"/>
        <v>0 .. 254</v>
      </c>
      <c r="L84" s="156" t="str">
        <f t="shared" si="3"/>
        <v>1 Ah</v>
      </c>
      <c r="M84" s="158" t="s">
        <v>259</v>
      </c>
      <c r="N84" s="87" t="s">
        <v>123</v>
      </c>
    </row>
    <row r="85" spans="2:14" x14ac:dyDescent="0.25">
      <c r="B85" s="200"/>
      <c r="C85" s="206"/>
      <c r="E85" s="153" t="str">
        <f>Frames!$AD$37</f>
        <v>Batt_U0Min_coded</v>
      </c>
      <c r="F85" s="153">
        <v>8</v>
      </c>
      <c r="G85" s="154">
        <f t="shared" si="2"/>
        <v>24</v>
      </c>
      <c r="H85" s="154">
        <f t="shared" si="1"/>
        <v>31</v>
      </c>
      <c r="I85" s="155" t="s">
        <v>268</v>
      </c>
      <c r="J85" s="156" t="str">
        <f t="shared" si="3"/>
        <v>10,960 - 12,230 V</v>
      </c>
      <c r="K85" s="156" t="str">
        <f t="shared" si="3"/>
        <v>0 .. 254</v>
      </c>
      <c r="L85" s="156" t="str">
        <f t="shared" si="3"/>
        <v>0,005 V</v>
      </c>
      <c r="M85" s="158" t="s">
        <v>260</v>
      </c>
      <c r="N85" s="87" t="s">
        <v>123</v>
      </c>
    </row>
    <row r="86" spans="2:14" x14ac:dyDescent="0.25">
      <c r="B86" s="200"/>
      <c r="C86" s="206"/>
      <c r="E86" s="153" t="str">
        <f>Frames!$AD$45</f>
        <v>Batt_U0Max_coded</v>
      </c>
      <c r="F86" s="153">
        <v>8</v>
      </c>
      <c r="G86" s="154">
        <f t="shared" si="2"/>
        <v>32</v>
      </c>
      <c r="H86" s="154">
        <f t="shared" si="1"/>
        <v>39</v>
      </c>
      <c r="I86" s="155" t="s">
        <v>268</v>
      </c>
      <c r="J86" s="156" t="str">
        <f t="shared" si="3"/>
        <v>12,260 - 13,530 V</v>
      </c>
      <c r="K86" s="156" t="str">
        <f t="shared" si="3"/>
        <v>0 .. 254</v>
      </c>
      <c r="L86" s="156" t="str">
        <f t="shared" si="3"/>
        <v>0,005 V</v>
      </c>
      <c r="M86" s="158" t="s">
        <v>261</v>
      </c>
      <c r="N86" s="87" t="s">
        <v>123</v>
      </c>
    </row>
    <row r="87" spans="2:14" x14ac:dyDescent="0.25">
      <c r="B87" s="200"/>
      <c r="C87" s="206"/>
      <c r="E87" s="153" t="str">
        <f>Frames!$AD$53</f>
        <v>Batt_CCANominal_coded</v>
      </c>
      <c r="F87" s="153">
        <v>8</v>
      </c>
      <c r="G87" s="154">
        <f t="shared" si="2"/>
        <v>40</v>
      </c>
      <c r="H87" s="154">
        <f t="shared" si="1"/>
        <v>47</v>
      </c>
      <c r="I87" s="155" t="s">
        <v>266</v>
      </c>
      <c r="J87" s="156" t="str">
        <f t="shared" si="3"/>
        <v>200 .. 1470 A</v>
      </c>
      <c r="K87" s="156" t="str">
        <f t="shared" si="3"/>
        <v>0 .. 254</v>
      </c>
      <c r="L87" s="156" t="str">
        <f t="shared" si="3"/>
        <v>5 A</v>
      </c>
      <c r="M87" s="157" t="s">
        <v>127</v>
      </c>
      <c r="N87" s="87" t="s">
        <v>123</v>
      </c>
    </row>
    <row r="88" spans="2:14" ht="26.4" x14ac:dyDescent="0.25">
      <c r="B88" s="200"/>
      <c r="C88" s="206"/>
      <c r="E88" s="153" t="str">
        <f>Frames!$AD$61</f>
        <v>Temperature_Upred_coded</v>
      </c>
      <c r="F88" s="153">
        <v>8</v>
      </c>
      <c r="G88" s="154">
        <f t="shared" si="2"/>
        <v>48</v>
      </c>
      <c r="H88" s="154">
        <f t="shared" si="1"/>
        <v>55</v>
      </c>
      <c r="I88" s="155" t="s">
        <v>269</v>
      </c>
      <c r="J88" s="156" t="str">
        <f t="shared" si="3"/>
        <v>-40 .. 120 °C</v>
      </c>
      <c r="K88" s="156" t="str">
        <f t="shared" si="3"/>
        <v>0 .. 160</v>
      </c>
      <c r="L88" s="156" t="str">
        <f t="shared" si="3"/>
        <v>1 °C</v>
      </c>
      <c r="M88" s="158" t="s">
        <v>262</v>
      </c>
      <c r="N88" s="87" t="s">
        <v>123</v>
      </c>
    </row>
    <row r="89" spans="2:14" ht="52.8" x14ac:dyDescent="0.25">
      <c r="B89" s="200"/>
      <c r="C89" s="206"/>
      <c r="E89" s="153" t="str">
        <f>Frames!$AD$69</f>
        <v>Batt_Technology_coded</v>
      </c>
      <c r="F89" s="153">
        <v>3</v>
      </c>
      <c r="G89" s="154">
        <f t="shared" si="2"/>
        <v>56</v>
      </c>
      <c r="H89" s="154">
        <f t="shared" si="1"/>
        <v>58</v>
      </c>
      <c r="I89" s="155" t="s">
        <v>247</v>
      </c>
      <c r="J89" s="113"/>
      <c r="K89" s="161" t="str">
        <f>K10</f>
        <v>0b000: flooded
0b001: AGM
0b010: Improved flooded
0b011 - 0b110: reserved</v>
      </c>
      <c r="L89" s="113"/>
      <c r="M89" s="158" t="s">
        <v>263</v>
      </c>
      <c r="N89" s="87" t="s">
        <v>123</v>
      </c>
    </row>
    <row r="90" spans="2:14" x14ac:dyDescent="0.25">
      <c r="B90" s="201"/>
      <c r="C90" s="207"/>
      <c r="E90" s="130" t="str">
        <f>Frames!$AD$72</f>
        <v>reserved</v>
      </c>
      <c r="F90" s="130">
        <v>5</v>
      </c>
      <c r="G90" s="124">
        <f t="shared" si="2"/>
        <v>59</v>
      </c>
      <c r="H90" s="124">
        <f t="shared" si="1"/>
        <v>63</v>
      </c>
      <c r="I90" s="140" t="s">
        <v>258</v>
      </c>
      <c r="J90" s="152"/>
      <c r="K90" s="152"/>
      <c r="L90" s="152"/>
      <c r="M90" s="129"/>
      <c r="N90" s="129"/>
    </row>
  </sheetData>
  <mergeCells count="44">
    <mergeCell ref="F13:F19"/>
    <mergeCell ref="F23:F26"/>
    <mergeCell ref="B77:B90"/>
    <mergeCell ref="D77:D82"/>
    <mergeCell ref="C57:C63"/>
    <mergeCell ref="D57:D63"/>
    <mergeCell ref="C65:C69"/>
    <mergeCell ref="D65:D69"/>
    <mergeCell ref="C71:C75"/>
    <mergeCell ref="D71:D75"/>
    <mergeCell ref="C77:C90"/>
    <mergeCell ref="B71:B75"/>
    <mergeCell ref="B65:B69"/>
    <mergeCell ref="E23:E26"/>
    <mergeCell ref="D41:D46"/>
    <mergeCell ref="C48:C55"/>
    <mergeCell ref="B1:E1"/>
    <mergeCell ref="B5:B11"/>
    <mergeCell ref="B13:B26"/>
    <mergeCell ref="C5:C11"/>
    <mergeCell ref="D5:D11"/>
    <mergeCell ref="C13:C26"/>
    <mergeCell ref="D13:D26"/>
    <mergeCell ref="M23:M26"/>
    <mergeCell ref="N23:N26"/>
    <mergeCell ref="B57:B63"/>
    <mergeCell ref="G13:G19"/>
    <mergeCell ref="H13:H19"/>
    <mergeCell ref="G23:G26"/>
    <mergeCell ref="H23:H26"/>
    <mergeCell ref="M13:M19"/>
    <mergeCell ref="N13:N19"/>
    <mergeCell ref="I13:I19"/>
    <mergeCell ref="E13:E19"/>
    <mergeCell ref="I23:I26"/>
    <mergeCell ref="J23:J26"/>
    <mergeCell ref="L23:L26"/>
    <mergeCell ref="B48:B55"/>
    <mergeCell ref="C41:C46"/>
    <mergeCell ref="D48:D55"/>
    <mergeCell ref="B28:B39"/>
    <mergeCell ref="B41:B46"/>
    <mergeCell ref="C28:C39"/>
    <mergeCell ref="D28:D39"/>
  </mergeCells>
  <pageMargins left="0.19685039370078741" right="0.15748031496062992" top="0.23622047244094491" bottom="0.23622047244094491" header="0.15748031496062992" footer="0.15748031496062992"/>
  <pageSetup paperSize="9" scale="10" orientation="landscape" r:id="rId1"/>
  <headerFooter alignWithMargins="0">
    <oddHeader>&amp;R&amp;"Arial"&amp;9&amp;K737373 Copyright Protection: Confidential - ISO 16016&amp;1#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2AEEF280AE6AE4982C8A8E8D6F4D6A1" ma:contentTypeVersion="5" ma:contentTypeDescription="Create a new document." ma:contentTypeScope="" ma:versionID="59647667ee44ef81b333cf59910edefa">
  <xsd:schema xmlns:xsd="http://www.w3.org/2001/XMLSchema" xmlns:xs="http://www.w3.org/2001/XMLSchema" xmlns:p="http://schemas.microsoft.com/office/2006/metadata/properties" xmlns:ns2="0fec306e-872c-4f5f-a10e-5ded8208af99" xmlns:ns3="91e687e3-9741-42cb-884c-80c5221ed360" targetNamespace="http://schemas.microsoft.com/office/2006/metadata/properties" ma:root="true" ma:fieldsID="5a3d2b4328d4c485482c131d5a1cea07" ns2:_="" ns3:_="">
    <xsd:import namespace="0fec306e-872c-4f5f-a10e-5ded8208af99"/>
    <xsd:import namespace="91e687e3-9741-42cb-884c-80c5221ed36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ec306e-872c-4f5f-a10e-5ded8208af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e687e3-9741-42cb-884c-80c5221ed36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920168A-44C6-4F04-99BF-8EE79BF1A8E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BBF51F-C4FE-4397-B9A4-9A213521D7D7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0fec306e-872c-4f5f-a10e-5ded8208af99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1e687e3-9741-42cb-884c-80c5221ed36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3DCA4A9-266C-44CE-841D-799772084B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ec306e-872c-4f5f-a10e-5ded8208af99"/>
    <ds:schemaRef ds:uri="91e687e3-9741-42cb-884c-80c5221ed36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Frames</vt:lpstr>
      <vt:lpstr>Signal values</vt:lpstr>
    </vt:vector>
  </TitlesOfParts>
  <Company>MAD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Alfred E. Neumann</dc:creator>
  <cp:lastModifiedBy>mf</cp:lastModifiedBy>
  <cp:lastPrinted>2012-11-15T10:04:17Z</cp:lastPrinted>
  <dcterms:created xsi:type="dcterms:W3CDTF">2006-10-03T21:18:15Z</dcterms:created>
  <dcterms:modified xsi:type="dcterms:W3CDTF">2024-09-30T06:37:37Z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a4f3930-35a4-43d2-be4a-3a5160255453_Enabled">
    <vt:lpwstr>True</vt:lpwstr>
  </property>
  <property fmtid="{D5CDD505-2E9C-101B-9397-08002B2CF9AE}" pid="3" name="MSIP_Label_5a4f3930-35a4-43d2-be4a-3a5160255453_SiteId">
    <vt:lpwstr>2d5eb7e2-d3ee-4bf5-bc62-79d5ae9cd9e1</vt:lpwstr>
  </property>
  <property fmtid="{D5CDD505-2E9C-101B-9397-08002B2CF9AE}" pid="4" name="MSIP_Label_5a4f3930-35a4-43d2-be4a-3a5160255453_Owner">
    <vt:lpwstr>Natascha.Grundmann@hella.com</vt:lpwstr>
  </property>
  <property fmtid="{D5CDD505-2E9C-101B-9397-08002B2CF9AE}" pid="5" name="MSIP_Label_5a4f3930-35a4-43d2-be4a-3a5160255453_SetDate">
    <vt:lpwstr>2020-02-05T09:51:02.6515186Z</vt:lpwstr>
  </property>
  <property fmtid="{D5CDD505-2E9C-101B-9397-08002B2CF9AE}" pid="6" name="MSIP_Label_5a4f3930-35a4-43d2-be4a-3a5160255453_Name">
    <vt:lpwstr>Internal</vt:lpwstr>
  </property>
  <property fmtid="{D5CDD505-2E9C-101B-9397-08002B2CF9AE}" pid="7" name="MSIP_Label_5a4f3930-35a4-43d2-be4a-3a5160255453_Application">
    <vt:lpwstr>Microsoft Azure Information Protection</vt:lpwstr>
  </property>
  <property fmtid="{D5CDD505-2E9C-101B-9397-08002B2CF9AE}" pid="8" name="MSIP_Label_5a4f3930-35a4-43d2-be4a-3a5160255453_ActionId">
    <vt:lpwstr>fe84d801-17ff-4f9d-ab38-7bafe1f08bee</vt:lpwstr>
  </property>
  <property fmtid="{D5CDD505-2E9C-101B-9397-08002B2CF9AE}" pid="9" name="MSIP_Label_5a4f3930-35a4-43d2-be4a-3a5160255453_Extended_MSFT_Method">
    <vt:lpwstr>Manual</vt:lpwstr>
  </property>
  <property fmtid="{D5CDD505-2E9C-101B-9397-08002B2CF9AE}" pid="10" name="MSIP_Label_4698f2b1-fe06-4489-9b90-7e2c0fb6f14e_Enabled">
    <vt:lpwstr>True</vt:lpwstr>
  </property>
  <property fmtid="{D5CDD505-2E9C-101B-9397-08002B2CF9AE}" pid="11" name="MSIP_Label_4698f2b1-fe06-4489-9b90-7e2c0fb6f14e_SiteId">
    <vt:lpwstr>2d5eb7e2-d3ee-4bf5-bc62-79d5ae9cd9e1</vt:lpwstr>
  </property>
  <property fmtid="{D5CDD505-2E9C-101B-9397-08002B2CF9AE}" pid="12" name="MSIP_Label_4698f2b1-fe06-4489-9b90-7e2c0fb6f14e_Owner">
    <vt:lpwstr>Natascha.Grundmann@hella.com</vt:lpwstr>
  </property>
  <property fmtid="{D5CDD505-2E9C-101B-9397-08002B2CF9AE}" pid="13" name="MSIP_Label_4698f2b1-fe06-4489-9b90-7e2c0fb6f14e_SetDate">
    <vt:lpwstr>2020-02-05T09:51:02.6515186Z</vt:lpwstr>
  </property>
  <property fmtid="{D5CDD505-2E9C-101B-9397-08002B2CF9AE}" pid="14" name="MSIP_Label_4698f2b1-fe06-4489-9b90-7e2c0fb6f14e_Name">
    <vt:lpwstr>External Usage</vt:lpwstr>
  </property>
  <property fmtid="{D5CDD505-2E9C-101B-9397-08002B2CF9AE}" pid="15" name="MSIP_Label_4698f2b1-fe06-4489-9b90-7e2c0fb6f14e_Application">
    <vt:lpwstr>Microsoft Azure Information Protection</vt:lpwstr>
  </property>
  <property fmtid="{D5CDD505-2E9C-101B-9397-08002B2CF9AE}" pid="16" name="MSIP_Label_4698f2b1-fe06-4489-9b90-7e2c0fb6f14e_ActionId">
    <vt:lpwstr>fe84d801-17ff-4f9d-ab38-7bafe1f08bee</vt:lpwstr>
  </property>
  <property fmtid="{D5CDD505-2E9C-101B-9397-08002B2CF9AE}" pid="17" name="MSIP_Label_4698f2b1-fe06-4489-9b90-7e2c0fb6f14e_Parent">
    <vt:lpwstr>5a4f3930-35a4-43d2-be4a-3a5160255453</vt:lpwstr>
  </property>
  <property fmtid="{D5CDD505-2E9C-101B-9397-08002B2CF9AE}" pid="18" name="MSIP_Label_4698f2b1-fe06-4489-9b90-7e2c0fb6f14e_Extended_MSFT_Method">
    <vt:lpwstr>Manual</vt:lpwstr>
  </property>
  <property fmtid="{D5CDD505-2E9C-101B-9397-08002B2CF9AE}" pid="19" name="Sensitivity">
    <vt:lpwstr>Internal External Usage</vt:lpwstr>
  </property>
  <property fmtid="{D5CDD505-2E9C-101B-9397-08002B2CF9AE}" pid="20" name="ContentTypeId">
    <vt:lpwstr>0x01010062AEEF280AE6AE4982C8A8E8D6F4D6A1</vt:lpwstr>
  </property>
</Properties>
</file>